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LS520D0C3\2_zaisei\01財政\1財政全般\02県照会・回答\水道\公営企業経営比較分析表の策定及び公表\R6\"/>
    </mc:Choice>
  </mc:AlternateContent>
  <xr:revisionPtr revIDLastSave="0" documentId="13_ncr:1_{7B926C28-FCC0-4ACF-96BA-0B64337B9E3A}" xr6:coauthVersionLast="47" xr6:coauthVersionMax="47" xr10:uidLastSave="{00000000-0000-0000-0000-000000000000}"/>
  <workbookProtection workbookAlgorithmName="SHA-512" workbookHashValue="DCxhLL8hlwmR0n6cEjEPoYBKRr93uJmGzRbjvE6Oz0GeA//KDSbxzpFjGNYNKBNGjZP6VLEa6j4Y7YhHt9PoNw==" workbookSaltValue="fVTggE86buIInrK+nedxZA==" workbookSpinCount="100000" lockStructure="1"/>
  <bookViews>
    <workbookView xWindow="-120" yWindow="-120" windowWidth="29040" windowHeight="1584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AL10" i="4" s="1"/>
  <c r="T6" i="5"/>
  <c r="BB8" i="4" s="1"/>
  <c r="S6" i="5"/>
  <c r="R6" i="5"/>
  <c r="AL8" i="4" s="1"/>
  <c r="Q6" i="5"/>
  <c r="W10" i="4" s="1"/>
  <c r="P6" i="5"/>
  <c r="O6" i="5"/>
  <c r="I10" i="4" s="1"/>
  <c r="N6" i="5"/>
  <c r="B10" i="4" s="1"/>
  <c r="M6" i="5"/>
  <c r="L6" i="5"/>
  <c r="K6" i="5"/>
  <c r="J6" i="5"/>
  <c r="I8" i="4" s="1"/>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I85" i="4"/>
  <c r="H85" i="4"/>
  <c r="F85" i="4"/>
  <c r="BB10" i="4"/>
  <c r="AT10" i="4"/>
  <c r="P10" i="4"/>
  <c r="AT8" i="4"/>
  <c r="AD8" i="4"/>
  <c r="W8" i="4"/>
  <c r="P8" i="4"/>
  <c r="B6" i="4"/>
</calcChain>
</file>

<file path=xl/sharedStrings.xml><?xml version="1.0" encoding="utf-8"?>
<sst xmlns="http://schemas.openxmlformats.org/spreadsheetml/2006/main" count="231" uniqueCount="112">
  <si>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</si>
  <si>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</si>
  <si>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</si>
  <si>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</si>
  <si>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</si>
  <si>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</si>
  <si>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</si>
  <si>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</si>
  <si>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</si>
  <si>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</si>
  <si>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</si>
  <si>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</si>
  <si>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</si>
  <si>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</si>
  <si>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</si>
  <si>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</si>
  <si>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</si>
  <si>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</si>
  <si>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</si>
  <si>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</si>
  <si>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</si>
  <si>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</si>
  <si>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</si>
  <si>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</si>
  <si>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</si>
  <si>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</si>
  <si>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</si>
  <si>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</si>
  <si>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</si>
  <si>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</si>
  <si>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</si>
  <si>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</si>
  <si>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</si>
  <si>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</si>
  <si>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</si>
  <si>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</si>
  <si>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</si>
  <si>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</si>
  <si>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</si>
  <si>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</si>
  <si>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</si>
  <si>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</si>
  <si>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</si>
  <si>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</si>
  <si>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</si>
  <si>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</si>
  <si>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</si>
  <si>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</si>
  <si>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</si>
  <si>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</si>
  <si>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</si>
  <si>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</si>
  <si>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</si>
  <si>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</si>
  <si>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</si>
  <si>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</si>
  <si>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</si>
  <si>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</si>
  <si>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</si>
  <si>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</si>
  <si>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</si>
  <si>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</si>
  <si>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</si>
  <si>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</si>
  <si>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</si>
  <si>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</si>
  <si>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</si>
  <si>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</si>
  <si>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</si>
  <si>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</si>
  <si>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</si>
  <si>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</si>
  <si>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</si>
  <si>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</si>
  <si>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</si>
  <si>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</si>
  <si>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</si>
  <si>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</si>
  <si>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</si>
  <si>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</si>
  <si>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</si>
  <si>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</si>
  <si>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</si>
  <si>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</si>
  <si>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</si>
  <si>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</si>
  <si>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</si>
  <si>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</si>
  <si>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</si>
  <si>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</si>
  <si>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</si>
  <si>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</si>
  <si>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</si>
  <si>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岩手県　奥州金ケ崎行政事務組合</t>
  </si>
  <si>
    <t>法適用</t>
  </si>
  <si>
    <t>水道事業</t>
  </si>
  <si>
    <t>用水供給事業</t>
  </si>
  <si>
    <t>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</si>
  <si>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</si>
  <si>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</si>
  <si>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</si>
  <si>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</si>
  <si>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</si>
  <si>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</si>
  <si>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</si>
  <si>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</si>
  <si>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</si>
  <si>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</si>
  <si>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</si>
  <si>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r>
      <t>　</t>
    </r>
    <r>
      <rPr>
        <sz val="11"/>
        <color theme="1"/>
        <rFont val="ＭＳ ゴシック"/>
        <family val="3"/>
        <charset val="128"/>
      </rPr>
      <t>持続可能な水道用水供給事業経営と適切な施設管理の維持更新計画の検討を行い、健全経営に努めます。</t>
    </r>
    <rPh sb="1" eb="3">
      <t>ジゾク</t>
    </rPh>
    <rPh sb="3" eb="5">
      <t>カノウ</t>
    </rPh>
    <rPh sb="6" eb="8">
      <t>スイドウ</t>
    </rPh>
    <rPh sb="8" eb="10">
      <t>ヨウスイ</t>
    </rPh>
    <rPh sb="10" eb="12">
      <t>キョウキュウ</t>
    </rPh>
    <rPh sb="12" eb="14">
      <t>ジギョウ</t>
    </rPh>
    <rPh sb="14" eb="16">
      <t>ケイエイ</t>
    </rPh>
    <rPh sb="17" eb="19">
      <t>テキセツ</t>
    </rPh>
    <rPh sb="20" eb="22">
      <t>シセツ</t>
    </rPh>
    <rPh sb="22" eb="24">
      <t>カンリ</t>
    </rPh>
    <rPh sb="25" eb="27">
      <t>イジ</t>
    </rPh>
    <rPh sb="27" eb="29">
      <t>コウシン</t>
    </rPh>
    <rPh sb="29" eb="31">
      <t>ケイカク</t>
    </rPh>
    <rPh sb="32" eb="34">
      <t>ケントウ</t>
    </rPh>
    <rPh sb="35" eb="36">
      <t>オコナ</t>
    </rPh>
    <phoneticPr fontId="4"/>
  </si>
  <si>
    <t>　水道施設の老朽度具合を示す有形固定資産減価償却率は23.29％で、前年度に比べ2.65ポイント増加しました。
　また、水道用水の供給開始が平成20年度であり、法定耐用年数（40年）を超える水道管がないことにより、管路経年化率及び更新率の数値には表われていません。
　今後、法定耐用年数に近づくことから計画的な更新が求められます。</t>
    <rPh sb="35" eb="37">
      <t>タイヨウ</t>
    </rPh>
    <rPh sb="37" eb="39">
      <t>ネンスウ</t>
    </rPh>
    <rPh sb="41" eb="42">
      <t>ネン</t>
    </rPh>
    <rPh sb="44" eb="45">
      <t>コ</t>
    </rPh>
    <rPh sb="55" eb="57">
      <t>スウチ</t>
    </rPh>
    <rPh sb="59" eb="60">
      <t>アラワ</t>
    </rPh>
    <phoneticPr fontId="4"/>
  </si>
  <si>
    <r>
      <rPr>
        <sz val="11"/>
        <color theme="1"/>
        <rFont val="ＭＳ ゴシック"/>
        <family val="3"/>
        <charset val="128"/>
      </rPr>
      <t>①経常収支比率は、単年度の収支が赤字であることを示す100％未満となっています。これは送水施設等の資産の一部を整理していた建設仮勘定を令和４年度に本勘定に振替えたことにより当年度の減価償却費が増加したことによるものです。</t>
    </r>
    <r>
      <rPr>
        <sz val="11"/>
        <color rgb="FFFF0000"/>
        <rFont val="ＭＳ ゴシック"/>
        <family val="3"/>
        <charset val="128"/>
      </rPr>
      <t xml:space="preserve">
</t>
    </r>
    <r>
      <rPr>
        <sz val="11"/>
        <color theme="1"/>
        <rFont val="ＭＳ ゴシック"/>
        <family val="3"/>
        <charset val="128"/>
      </rPr>
      <t>➁累積欠損金比率は、累積欠損金が発生していないため0％となっています。</t>
    </r>
    <r>
      <rPr>
        <sz val="11"/>
        <color rgb="FFFF0000"/>
        <rFont val="ＭＳ ゴシック"/>
        <family val="3"/>
        <charset val="128"/>
      </rPr>
      <t xml:space="preserve">
</t>
    </r>
    <r>
      <rPr>
        <sz val="11"/>
        <color theme="1"/>
        <rFont val="ＭＳ ゴシック"/>
        <family val="3"/>
        <charset val="128"/>
      </rPr>
      <t>③流動比率は100％以上となっていますが、類似団体と比べ平均値を下回っています。</t>
    </r>
    <r>
      <rPr>
        <sz val="11"/>
        <color rgb="FFFF0000"/>
        <rFont val="ＭＳ ゴシック"/>
        <family val="3"/>
        <charset val="128"/>
      </rPr>
      <t xml:space="preserve">
</t>
    </r>
    <r>
      <rPr>
        <sz val="11"/>
        <color theme="1"/>
        <rFont val="ＭＳ ゴシック"/>
        <family val="3"/>
        <charset val="128"/>
      </rPr>
      <t>④企業債残高対給水収益比率は、給水収益の約6.1倍の企業債残高があることを示しており、類似団体平均値を大幅に上回っておりますが、平成30年度より企業債の借換を廃止していることから、前年度に比べおよそ50ポイント減少しています。</t>
    </r>
    <r>
      <rPr>
        <sz val="11"/>
        <color rgb="FFFF0000"/>
        <rFont val="ＭＳ ゴシック"/>
        <family val="3"/>
        <charset val="128"/>
      </rPr>
      <t xml:space="preserve">
</t>
    </r>
    <r>
      <rPr>
        <sz val="11"/>
        <color theme="1"/>
        <rFont val="ＭＳ ゴシック"/>
        <family val="3"/>
        <charset val="128"/>
      </rPr>
      <t>⑤料金回収率は、給水に係る費用がどの程度給水収益で賄えているかを表します。100％を下回っているため、料金収入で経費が賄われていない状態にあります。</t>
    </r>
    <r>
      <rPr>
        <sz val="11"/>
        <color rgb="FFFF0000"/>
        <rFont val="ＭＳ ゴシック"/>
        <family val="3"/>
        <charset val="128"/>
      </rPr>
      <t xml:space="preserve">
</t>
    </r>
    <r>
      <rPr>
        <sz val="11"/>
        <color theme="1"/>
        <rFont val="ＭＳ ゴシック"/>
        <family val="3"/>
        <charset val="128"/>
      </rPr>
      <t>⑥給水原価は、有収水量1㎥あたりについて、どれだけの費用がかかっているかを表し、類似団体平均値を大幅に上回っていることから、更なる経費の節減等に努めます。</t>
    </r>
    <r>
      <rPr>
        <sz val="11"/>
        <color rgb="FFFF0000"/>
        <rFont val="ＭＳ ゴシック"/>
        <family val="3"/>
        <charset val="128"/>
      </rPr>
      <t xml:space="preserve">
</t>
    </r>
    <r>
      <rPr>
        <sz val="11"/>
        <color theme="1"/>
        <rFont val="ＭＳ ゴシック"/>
        <family val="3"/>
        <charset val="128"/>
      </rPr>
      <t>⑦施設利用率は、施設の利用状況や適正規模を表し、類似団体平均値を上回っており、効率的な施設の運用を行っています。</t>
    </r>
    <r>
      <rPr>
        <sz val="11"/>
        <color rgb="FFFF0000"/>
        <rFont val="ＭＳ ゴシック"/>
        <family val="3"/>
        <charset val="128"/>
      </rPr>
      <t xml:space="preserve">
</t>
    </r>
    <r>
      <rPr>
        <sz val="11"/>
        <color theme="1"/>
        <rFont val="ＭＳ ゴシック"/>
        <family val="3"/>
        <charset val="128"/>
      </rPr>
      <t>⑧有収率は、施設の稼働が収益につながっているかを判断するもので、類似団体の平均値を下回っているものの、98％台を維持しております。今後100％を目標に維持管理に努めます。</t>
    </r>
    <rPh sb="16" eb="17">
      <t>アカ</t>
    </rPh>
    <rPh sb="30" eb="32">
      <t>ミマン</t>
    </rPh>
    <rPh sb="112" eb="114">
      <t>ルイセキ</t>
    </rPh>
    <rPh sb="173" eb="174">
      <t>クラ</t>
    </rPh>
    <rPh sb="179" eb="181">
      <t>シタマワ</t>
    </rPh>
    <rPh sb="252" eb="254">
      <t>ヘイセイ</t>
    </rPh>
    <rPh sb="256" eb="258">
      <t>ネンド</t>
    </rPh>
    <rPh sb="260" eb="262">
      <t>キギョウ</t>
    </rPh>
    <rPh sb="262" eb="263">
      <t>サイ</t>
    </rPh>
    <rPh sb="264" eb="266">
      <t>カリカエ</t>
    </rPh>
    <rPh sb="267" eb="269">
      <t>ハイシ</t>
    </rPh>
    <rPh sb="344" eb="346">
      <t>シタマワ</t>
    </rPh>
    <rPh sb="378" eb="379">
      <t>サラ</t>
    </rPh>
    <rPh sb="385" eb="386">
      <t>ヒ</t>
    </rPh>
    <rPh sb="391" eb="392">
      <t>ツト</t>
    </rPh>
    <rPh sb="419" eb="420">
      <t>クラ</t>
    </rPh>
    <rPh sb="425" eb="427">
      <t>オオハバ</t>
    </rPh>
    <rPh sb="431" eb="432">
      <t>エン</t>
    </rPh>
    <rPh sb="432" eb="434">
      <t>ゾウカ</t>
    </rPh>
    <rPh sb="462" eb="464">
      <t>ケイヒ</t>
    </rPh>
    <rPh sb="465" eb="467">
      <t>セツゲン</t>
    </rPh>
    <rPh sb="467" eb="468">
      <t>トウ</t>
    </rPh>
    <rPh sb="469" eb="470">
      <t>ツト</t>
    </rPh>
    <rPh sb="573" eb="575">
      <t>シタマワ</t>
    </rPh>
    <rPh sb="586" eb="587">
      <t>ダイ</t>
    </rPh>
    <rPh sb="588" eb="590">
      <t>イジ</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</si>
</sst>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862-490D-BB82-05AE1EBF8FAF}"/>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0.2</c:v>
                </c:pt>
                <c:pt idx="1">
                  <c:v>0.32</c:v>
                </c:pt>
                <c:pt idx="2">
                  <c:v>0.28000000000000003</c:v>
                </c:pt>
                <c:pt idx="3">
                  <c:v>0.4</c:v>
                </c:pt>
                <c:pt idx="4">
                  <c:v>0.27</c:v>
                </c:pt>
              </c:numCache>
            </c:numRef>
          </c:val>
          <c:smooth val="0"/>
          <c:extLst>
            <c:ext xmlns:c16="http://schemas.microsoft.com/office/drawing/2014/chart" uri="{C3380CC4-5D6E-409C-BE32-E72D297353CC}">
              <c16:uniqueId val="{00000001-1862-490D-BB82-05AE1EBF8FAF}"/>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71.02</c:v>
                </c:pt>
                <c:pt idx="1">
                  <c:v>71.98</c:v>
                </c:pt>
                <c:pt idx="2">
                  <c:v>70.87</c:v>
                </c:pt>
                <c:pt idx="3">
                  <c:v>70.87</c:v>
                </c:pt>
                <c:pt idx="4">
                  <c:v>67.81</c:v>
                </c:pt>
              </c:numCache>
            </c:numRef>
          </c:val>
          <c:extLst>
            <c:ext xmlns:c16="http://schemas.microsoft.com/office/drawing/2014/chart" uri="{C3380CC4-5D6E-409C-BE32-E72D297353CC}">
              <c16:uniqueId val="{00000000-019B-4DD6-AA7E-A794770E451C}"/>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61.69</c:v>
                </c:pt>
                <c:pt idx="1">
                  <c:v>62.26</c:v>
                </c:pt>
                <c:pt idx="2">
                  <c:v>62.22</c:v>
                </c:pt>
                <c:pt idx="3">
                  <c:v>61.45</c:v>
                </c:pt>
                <c:pt idx="4">
                  <c:v>61.63</c:v>
                </c:pt>
              </c:numCache>
            </c:numRef>
          </c:val>
          <c:smooth val="0"/>
          <c:extLst>
            <c:ext xmlns:c16="http://schemas.microsoft.com/office/drawing/2014/chart" uri="{C3380CC4-5D6E-409C-BE32-E72D297353CC}">
              <c16:uniqueId val="{00000001-019B-4DD6-AA7E-A794770E451C}"/>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98.36</c:v>
                </c:pt>
                <c:pt idx="1">
                  <c:v>98.3</c:v>
                </c:pt>
                <c:pt idx="2">
                  <c:v>98.37</c:v>
                </c:pt>
                <c:pt idx="3">
                  <c:v>98.5</c:v>
                </c:pt>
                <c:pt idx="4">
                  <c:v>98.44</c:v>
                </c:pt>
              </c:numCache>
            </c:numRef>
          </c:val>
          <c:extLst>
            <c:ext xmlns:c16="http://schemas.microsoft.com/office/drawing/2014/chart" uri="{C3380CC4-5D6E-409C-BE32-E72D297353CC}">
              <c16:uniqueId val="{00000000-99A4-46F5-8F36-88ACD445CB53}"/>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100</c:v>
                </c:pt>
                <c:pt idx="1">
                  <c:v>100.16</c:v>
                </c:pt>
                <c:pt idx="2">
                  <c:v>100.28</c:v>
                </c:pt>
                <c:pt idx="3">
                  <c:v>100.29</c:v>
                </c:pt>
                <c:pt idx="4">
                  <c:v>100.36</c:v>
                </c:pt>
              </c:numCache>
            </c:numRef>
          </c:val>
          <c:smooth val="0"/>
          <c:extLst>
            <c:ext xmlns:c16="http://schemas.microsoft.com/office/drawing/2014/chart" uri="{C3380CC4-5D6E-409C-BE32-E72D297353CC}">
              <c16:uniqueId val="{00000001-99A4-46F5-8F36-88ACD445CB53}"/>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102.49</c:v>
                </c:pt>
                <c:pt idx="1">
                  <c:v>133.6</c:v>
                </c:pt>
                <c:pt idx="2">
                  <c:v>126.79</c:v>
                </c:pt>
                <c:pt idx="3">
                  <c:v>126.84</c:v>
                </c:pt>
                <c:pt idx="4">
                  <c:v>91.31</c:v>
                </c:pt>
              </c:numCache>
            </c:numRef>
          </c:val>
          <c:extLst>
            <c:ext xmlns:c16="http://schemas.microsoft.com/office/drawing/2014/chart" uri="{C3380CC4-5D6E-409C-BE32-E72D297353CC}">
              <c16:uniqueId val="{00000000-A079-40FC-AFB8-E0A06ED98E5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112.91</c:v>
                </c:pt>
                <c:pt idx="1">
                  <c:v>111.13</c:v>
                </c:pt>
                <c:pt idx="2">
                  <c:v>112.49</c:v>
                </c:pt>
                <c:pt idx="3">
                  <c:v>107.33</c:v>
                </c:pt>
                <c:pt idx="4">
                  <c:v>108.93</c:v>
                </c:pt>
              </c:numCache>
            </c:numRef>
          </c:val>
          <c:smooth val="0"/>
          <c:extLst>
            <c:ext xmlns:c16="http://schemas.microsoft.com/office/drawing/2014/chart" uri="{C3380CC4-5D6E-409C-BE32-E72D297353CC}">
              <c16:uniqueId val="{00000001-A079-40FC-AFB8-E0A06ED98E5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33.06</c:v>
                </c:pt>
                <c:pt idx="1">
                  <c:v>36.130000000000003</c:v>
                </c:pt>
                <c:pt idx="2">
                  <c:v>39.049999999999997</c:v>
                </c:pt>
                <c:pt idx="3">
                  <c:v>20.64</c:v>
                </c:pt>
                <c:pt idx="4">
                  <c:v>23.29</c:v>
                </c:pt>
              </c:numCache>
            </c:numRef>
          </c:val>
          <c:extLst>
            <c:ext xmlns:c16="http://schemas.microsoft.com/office/drawing/2014/chart" uri="{C3380CC4-5D6E-409C-BE32-E72D297353CC}">
              <c16:uniqueId val="{00000000-C54B-463E-B878-947A00341830}"/>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56.48</c:v>
                </c:pt>
                <c:pt idx="1">
                  <c:v>57.5</c:v>
                </c:pt>
                <c:pt idx="2">
                  <c:v>58.52</c:v>
                </c:pt>
                <c:pt idx="3">
                  <c:v>59.51</c:v>
                </c:pt>
                <c:pt idx="4">
                  <c:v>60.24</c:v>
                </c:pt>
              </c:numCache>
            </c:numRef>
          </c:val>
          <c:smooth val="0"/>
          <c:extLst>
            <c:ext xmlns:c16="http://schemas.microsoft.com/office/drawing/2014/chart" uri="{C3380CC4-5D6E-409C-BE32-E72D297353CC}">
              <c16:uniqueId val="{00000001-C54B-463E-B878-947A00341830}"/>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90F-4A5A-A8BE-B03ED301D190}"/>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27.61</c:v>
                </c:pt>
                <c:pt idx="1">
                  <c:v>30.3</c:v>
                </c:pt>
                <c:pt idx="2">
                  <c:v>31.74</c:v>
                </c:pt>
                <c:pt idx="3">
                  <c:v>32.380000000000003</c:v>
                </c:pt>
                <c:pt idx="4">
                  <c:v>34.479999999999997</c:v>
                </c:pt>
              </c:numCache>
            </c:numRef>
          </c:val>
          <c:smooth val="0"/>
          <c:extLst>
            <c:ext xmlns:c16="http://schemas.microsoft.com/office/drawing/2014/chart" uri="{C3380CC4-5D6E-409C-BE32-E72D297353CC}">
              <c16:uniqueId val="{00000001-790F-4A5A-A8BE-B03ED301D190}"/>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D40-43E3-862B-63132CD07B26}"/>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9.92</c:v>
                </c:pt>
                <c:pt idx="1">
                  <c:v>12.29</c:v>
                </c:pt>
                <c:pt idx="2">
                  <c:v>8.77</c:v>
                </c:pt>
                <c:pt idx="3">
                  <c:v>8.81</c:v>
                </c:pt>
                <c:pt idx="4">
                  <c:v>8.48</c:v>
                </c:pt>
              </c:numCache>
            </c:numRef>
          </c:val>
          <c:smooth val="0"/>
          <c:extLst>
            <c:ext xmlns:c16="http://schemas.microsoft.com/office/drawing/2014/chart" uri="{C3380CC4-5D6E-409C-BE32-E72D297353CC}">
              <c16:uniqueId val="{00000001-4D40-43E3-862B-63132CD07B26}"/>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315.8</c:v>
                </c:pt>
                <c:pt idx="1">
                  <c:v>309.05</c:v>
                </c:pt>
                <c:pt idx="2">
                  <c:v>299.87</c:v>
                </c:pt>
                <c:pt idx="3">
                  <c:v>183.63</c:v>
                </c:pt>
                <c:pt idx="4">
                  <c:v>218.1</c:v>
                </c:pt>
              </c:numCache>
            </c:numRef>
          </c:val>
          <c:extLst>
            <c:ext xmlns:c16="http://schemas.microsoft.com/office/drawing/2014/chart" uri="{C3380CC4-5D6E-409C-BE32-E72D297353CC}">
              <c16:uniqueId val="{00000000-E743-4B58-9D45-4A3F46C2246B}"/>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271.10000000000002</c:v>
                </c:pt>
                <c:pt idx="1">
                  <c:v>284.45</c:v>
                </c:pt>
                <c:pt idx="2">
                  <c:v>309.23</c:v>
                </c:pt>
                <c:pt idx="3">
                  <c:v>313.43</c:v>
                </c:pt>
                <c:pt idx="4">
                  <c:v>303.10000000000002</c:v>
                </c:pt>
              </c:numCache>
            </c:numRef>
          </c:val>
          <c:smooth val="0"/>
          <c:extLst>
            <c:ext xmlns:c16="http://schemas.microsoft.com/office/drawing/2014/chart" uri="{C3380CC4-5D6E-409C-BE32-E72D297353CC}">
              <c16:uniqueId val="{00000001-E743-4B58-9D45-4A3F46C2246B}"/>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1089.97</c:v>
                </c:pt>
                <c:pt idx="1">
                  <c:v>770.56</c:v>
                </c:pt>
                <c:pt idx="2">
                  <c:v>715.91</c:v>
                </c:pt>
                <c:pt idx="3">
                  <c:v>658.15</c:v>
                </c:pt>
                <c:pt idx="4">
                  <c:v>608.47</c:v>
                </c:pt>
              </c:numCache>
            </c:numRef>
          </c:val>
          <c:extLst>
            <c:ext xmlns:c16="http://schemas.microsoft.com/office/drawing/2014/chart" uri="{C3380CC4-5D6E-409C-BE32-E72D297353CC}">
              <c16:uniqueId val="{00000000-E104-49F1-9F2B-AE1B2C005E17}"/>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272.95999999999998</c:v>
                </c:pt>
                <c:pt idx="1">
                  <c:v>260.95999999999998</c:v>
                </c:pt>
                <c:pt idx="2">
                  <c:v>240.07</c:v>
                </c:pt>
                <c:pt idx="3">
                  <c:v>224.81</c:v>
                </c:pt>
                <c:pt idx="4">
                  <c:v>210.83</c:v>
                </c:pt>
              </c:numCache>
            </c:numRef>
          </c:val>
          <c:smooth val="0"/>
          <c:extLst>
            <c:ext xmlns:c16="http://schemas.microsoft.com/office/drawing/2014/chart" uri="{C3380CC4-5D6E-409C-BE32-E72D297353CC}">
              <c16:uniqueId val="{00000001-E104-49F1-9F2B-AE1B2C005E17}"/>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102.44</c:v>
                </c:pt>
                <c:pt idx="1">
                  <c:v>140.08000000000001</c:v>
                </c:pt>
                <c:pt idx="2">
                  <c:v>131.5</c:v>
                </c:pt>
                <c:pt idx="3">
                  <c:v>131.56</c:v>
                </c:pt>
                <c:pt idx="4">
                  <c:v>89.14</c:v>
                </c:pt>
              </c:numCache>
            </c:numRef>
          </c:val>
          <c:extLst>
            <c:ext xmlns:c16="http://schemas.microsoft.com/office/drawing/2014/chart" uri="{C3380CC4-5D6E-409C-BE32-E72D297353CC}">
              <c16:uniqueId val="{00000000-7619-4A30-AB25-8C1E493C28AF}"/>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112.84</c:v>
                </c:pt>
                <c:pt idx="1">
                  <c:v>110.77</c:v>
                </c:pt>
                <c:pt idx="2">
                  <c:v>112.35</c:v>
                </c:pt>
                <c:pt idx="3">
                  <c:v>106.47</c:v>
                </c:pt>
                <c:pt idx="4">
                  <c:v>107.7</c:v>
                </c:pt>
              </c:numCache>
            </c:numRef>
          </c:val>
          <c:smooth val="0"/>
          <c:extLst>
            <c:ext xmlns:c16="http://schemas.microsoft.com/office/drawing/2014/chart" uri="{C3380CC4-5D6E-409C-BE32-E72D297353CC}">
              <c16:uniqueId val="{00000001-7619-4A30-AB25-8C1E493C28AF}"/>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106.08</c:v>
                </c:pt>
                <c:pt idx="1">
                  <c:v>101.26</c:v>
                </c:pt>
                <c:pt idx="2">
                  <c:v>109.08</c:v>
                </c:pt>
                <c:pt idx="3">
                  <c:v>108.92</c:v>
                </c:pt>
                <c:pt idx="4">
                  <c:v>165.94</c:v>
                </c:pt>
              </c:numCache>
            </c:numRef>
          </c:val>
          <c:extLst>
            <c:ext xmlns:c16="http://schemas.microsoft.com/office/drawing/2014/chart" uri="{C3380CC4-5D6E-409C-BE32-E72D297353CC}">
              <c16:uniqueId val="{00000000-B9C7-4ED7-B1A5-CFA31379BEE6}"/>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73.849999999999994</c:v>
                </c:pt>
                <c:pt idx="1">
                  <c:v>73.180000000000007</c:v>
                </c:pt>
                <c:pt idx="2">
                  <c:v>73.05</c:v>
                </c:pt>
                <c:pt idx="3">
                  <c:v>77.53</c:v>
                </c:pt>
                <c:pt idx="4">
                  <c:v>76.25</c:v>
                </c:pt>
              </c:numCache>
            </c:numRef>
          </c:val>
          <c:smooth val="0"/>
          <c:extLst>
            <c:ext xmlns:c16="http://schemas.microsoft.com/office/drawing/2014/chart" uri="{C3380CC4-5D6E-409C-BE32-E72D297353CC}">
              <c16:uniqueId val="{00000001-B9C7-4ED7-B1A5-CFA31379BEE6}"/>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【108.93】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【210.83】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【61.63】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【107.70】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【34.48】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U1" zoomScaleNormal="100" workbookViewId="0">
      <selection activeCell="CE14" sqref="CE1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15">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15">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9" t="str">
        <f>データ!H6</f>
        <v>岩手県　奥州金ケ崎行政事務組合</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80"/>
      <c r="AE6" s="80"/>
      <c r="AF6" s="80"/>
      <c r="AG6" s="8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8"/>
      <c r="D7" s="48"/>
      <c r="E7" s="48"/>
      <c r="F7" s="48"/>
      <c r="G7" s="48"/>
      <c r="H7" s="48"/>
      <c r="I7" s="47" t="s">
        <v>2</v>
      </c>
      <c r="J7" s="48"/>
      <c r="K7" s="48"/>
      <c r="L7" s="48"/>
      <c r="M7" s="48"/>
      <c r="N7" s="48"/>
      <c r="O7" s="69"/>
      <c r="P7" s="49" t="s">
        <v>3</v>
      </c>
      <c r="Q7" s="49"/>
      <c r="R7" s="49"/>
      <c r="S7" s="49"/>
      <c r="T7" s="49"/>
      <c r="U7" s="49"/>
      <c r="V7" s="49"/>
      <c r="W7" s="49" t="s">
        <v>4</v>
      </c>
      <c r="X7" s="49"/>
      <c r="Y7" s="49"/>
      <c r="Z7" s="49"/>
      <c r="AA7" s="49"/>
      <c r="AB7" s="49"/>
      <c r="AC7" s="49"/>
      <c r="AD7" s="49" t="s">
        <v>5</v>
      </c>
      <c r="AE7" s="49"/>
      <c r="AF7" s="49"/>
      <c r="AG7" s="49"/>
      <c r="AH7" s="49"/>
      <c r="AI7" s="49"/>
      <c r="AJ7" s="49"/>
      <c r="AK7" s="2"/>
      <c r="AL7" s="49" t="s">
        <v>6</v>
      </c>
      <c r="AM7" s="49"/>
      <c r="AN7" s="49"/>
      <c r="AO7" s="49"/>
      <c r="AP7" s="49"/>
      <c r="AQ7" s="49"/>
      <c r="AR7" s="49"/>
      <c r="AS7" s="49"/>
      <c r="AT7" s="47" t="s">
        <v>7</v>
      </c>
      <c r="AU7" s="48"/>
      <c r="AV7" s="48"/>
      <c r="AW7" s="48"/>
      <c r="AX7" s="48"/>
      <c r="AY7" s="48"/>
      <c r="AZ7" s="48"/>
      <c r="BA7" s="48"/>
      <c r="BB7" s="49" t="s">
        <v>8</v>
      </c>
      <c r="BC7" s="49"/>
      <c r="BD7" s="49"/>
      <c r="BE7" s="49"/>
      <c r="BF7" s="49"/>
      <c r="BG7" s="49"/>
      <c r="BH7" s="49"/>
      <c r="BI7" s="49"/>
      <c r="BJ7" s="3"/>
      <c r="BK7" s="3"/>
      <c r="BL7" s="81" t="s">
        <v>9</v>
      </c>
      <c r="BM7" s="82"/>
      <c r="BN7" s="82"/>
      <c r="BO7" s="82"/>
      <c r="BP7" s="82"/>
      <c r="BQ7" s="82"/>
      <c r="BR7" s="82"/>
      <c r="BS7" s="82"/>
      <c r="BT7" s="82"/>
      <c r="BU7" s="82"/>
      <c r="BV7" s="82"/>
      <c r="BW7" s="82"/>
      <c r="BX7" s="82"/>
      <c r="BY7" s="83"/>
    </row>
    <row r="8" spans="1:78" ht="18.75" customHeight="1" x14ac:dyDescent="0.15">
      <c r="A8" s="2"/>
      <c r="B8" s="74" t="str">
        <f>データ!$I$6</f>
        <v>法適用</v>
      </c>
      <c r="C8" s="75"/>
      <c r="D8" s="75"/>
      <c r="E8" s="75"/>
      <c r="F8" s="75"/>
      <c r="G8" s="75"/>
      <c r="H8" s="75"/>
      <c r="I8" s="74" t="str">
        <f>データ!$J$6</f>
        <v>水道事業</v>
      </c>
      <c r="J8" s="75"/>
      <c r="K8" s="75"/>
      <c r="L8" s="75"/>
      <c r="M8" s="75"/>
      <c r="N8" s="75"/>
      <c r="O8" s="76"/>
      <c r="P8" s="77" t="str">
        <f>データ!$K$6</f>
        <v>用水供給事業</v>
      </c>
      <c r="Q8" s="77"/>
      <c r="R8" s="77"/>
      <c r="S8" s="77"/>
      <c r="T8" s="77"/>
      <c r="U8" s="77"/>
      <c r="V8" s="77"/>
      <c r="W8" s="77" t="str">
        <f>データ!$L$6</f>
        <v>B</v>
      </c>
      <c r="X8" s="77"/>
      <c r="Y8" s="77"/>
      <c r="Z8" s="77"/>
      <c r="AA8" s="77"/>
      <c r="AB8" s="77"/>
      <c r="AC8" s="77"/>
      <c r="AD8" s="77" t="str">
        <f>データ!$M$6</f>
        <v>非設置</v>
      </c>
      <c r="AE8" s="77"/>
      <c r="AF8" s="77"/>
      <c r="AG8" s="77"/>
      <c r="AH8" s="77"/>
      <c r="AI8" s="77"/>
      <c r="AJ8" s="77"/>
      <c r="AK8" s="2"/>
      <c r="AL8" s="68" t="str">
        <f>データ!$R$6</f>
        <v>-</v>
      </c>
      <c r="AM8" s="68"/>
      <c r="AN8" s="68"/>
      <c r="AO8" s="68"/>
      <c r="AP8" s="68"/>
      <c r="AQ8" s="68"/>
      <c r="AR8" s="68"/>
      <c r="AS8" s="68"/>
      <c r="AT8" s="36" t="str">
        <f>データ!$S$6</f>
        <v>-</v>
      </c>
      <c r="AU8" s="37"/>
      <c r="AV8" s="37"/>
      <c r="AW8" s="37"/>
      <c r="AX8" s="37"/>
      <c r="AY8" s="37"/>
      <c r="AZ8" s="37"/>
      <c r="BA8" s="37"/>
      <c r="BB8" s="57" t="str">
        <f>データ!$T$6</f>
        <v>-</v>
      </c>
      <c r="BC8" s="57"/>
      <c r="BD8" s="57"/>
      <c r="BE8" s="57"/>
      <c r="BF8" s="57"/>
      <c r="BG8" s="57"/>
      <c r="BH8" s="57"/>
      <c r="BI8" s="57"/>
      <c r="BJ8" s="3"/>
      <c r="BK8" s="3"/>
      <c r="BL8" s="70" t="s">
        <v>10</v>
      </c>
      <c r="BM8" s="71"/>
      <c r="BN8" s="72" t="s">
        <v>11</v>
      </c>
      <c r="BO8" s="72"/>
      <c r="BP8" s="72"/>
      <c r="BQ8" s="72"/>
      <c r="BR8" s="72"/>
      <c r="BS8" s="72"/>
      <c r="BT8" s="72"/>
      <c r="BU8" s="72"/>
      <c r="BV8" s="72"/>
      <c r="BW8" s="72"/>
      <c r="BX8" s="72"/>
      <c r="BY8" s="73"/>
    </row>
    <row r="9" spans="1:78" ht="18.75" customHeight="1" x14ac:dyDescent="0.15">
      <c r="A9" s="2"/>
      <c r="B9" s="47" t="s">
        <v>12</v>
      </c>
      <c r="C9" s="48"/>
      <c r="D9" s="48"/>
      <c r="E9" s="48"/>
      <c r="F9" s="48"/>
      <c r="G9" s="48"/>
      <c r="H9" s="48"/>
      <c r="I9" s="47" t="s">
        <v>13</v>
      </c>
      <c r="J9" s="48"/>
      <c r="K9" s="48"/>
      <c r="L9" s="48"/>
      <c r="M9" s="48"/>
      <c r="N9" s="48"/>
      <c r="O9" s="69"/>
      <c r="P9" s="49" t="s">
        <v>14</v>
      </c>
      <c r="Q9" s="49"/>
      <c r="R9" s="49"/>
      <c r="S9" s="49"/>
      <c r="T9" s="49"/>
      <c r="U9" s="49"/>
      <c r="V9" s="49"/>
      <c r="W9" s="49" t="s">
        <v>15</v>
      </c>
      <c r="X9" s="49"/>
      <c r="Y9" s="49"/>
      <c r="Z9" s="49"/>
      <c r="AA9" s="49"/>
      <c r="AB9" s="49"/>
      <c r="AC9" s="49"/>
      <c r="AD9" s="2"/>
      <c r="AE9" s="2"/>
      <c r="AF9" s="2"/>
      <c r="AG9" s="2"/>
      <c r="AH9" s="2"/>
      <c r="AI9" s="2"/>
      <c r="AJ9" s="2"/>
      <c r="AK9" s="2"/>
      <c r="AL9" s="49" t="s">
        <v>16</v>
      </c>
      <c r="AM9" s="49"/>
      <c r="AN9" s="49"/>
      <c r="AO9" s="49"/>
      <c r="AP9" s="49"/>
      <c r="AQ9" s="49"/>
      <c r="AR9" s="49"/>
      <c r="AS9" s="49"/>
      <c r="AT9" s="47" t="s">
        <v>17</v>
      </c>
      <c r="AU9" s="48"/>
      <c r="AV9" s="48"/>
      <c r="AW9" s="48"/>
      <c r="AX9" s="48"/>
      <c r="AY9" s="48"/>
      <c r="AZ9" s="48"/>
      <c r="BA9" s="48"/>
      <c r="BB9" s="49" t="s">
        <v>18</v>
      </c>
      <c r="BC9" s="49"/>
      <c r="BD9" s="49"/>
      <c r="BE9" s="49"/>
      <c r="BF9" s="49"/>
      <c r="BG9" s="49"/>
      <c r="BH9" s="49"/>
      <c r="BI9" s="49"/>
      <c r="BJ9" s="3"/>
      <c r="BK9" s="3"/>
      <c r="BL9" s="50" t="s">
        <v>19</v>
      </c>
      <c r="BM9" s="51"/>
      <c r="BN9" s="52" t="s">
        <v>20</v>
      </c>
      <c r="BO9" s="52"/>
      <c r="BP9" s="52"/>
      <c r="BQ9" s="52"/>
      <c r="BR9" s="52"/>
      <c r="BS9" s="52"/>
      <c r="BT9" s="52"/>
      <c r="BU9" s="52"/>
      <c r="BV9" s="52"/>
      <c r="BW9" s="52"/>
      <c r="BX9" s="52"/>
      <c r="BY9" s="53"/>
    </row>
    <row r="10" spans="1:78" ht="18.75" customHeight="1" x14ac:dyDescent="0.15">
      <c r="A10" s="2"/>
      <c r="B10" s="36" t="str">
        <f>データ!$N$6</f>
        <v>-</v>
      </c>
      <c r="C10" s="37"/>
      <c r="D10" s="37"/>
      <c r="E10" s="37"/>
      <c r="F10" s="37"/>
      <c r="G10" s="37"/>
      <c r="H10" s="37"/>
      <c r="I10" s="36">
        <f>データ!$O$6</f>
        <v>79.41</v>
      </c>
      <c r="J10" s="37"/>
      <c r="K10" s="37"/>
      <c r="L10" s="37"/>
      <c r="M10" s="37"/>
      <c r="N10" s="37"/>
      <c r="O10" s="67"/>
      <c r="P10" s="57">
        <f>データ!$P$6</f>
        <v>94.51</v>
      </c>
      <c r="Q10" s="57"/>
      <c r="R10" s="57"/>
      <c r="S10" s="57"/>
      <c r="T10" s="57"/>
      <c r="U10" s="57"/>
      <c r="V10" s="57"/>
      <c r="W10" s="68">
        <f>データ!$Q$6</f>
        <v>0</v>
      </c>
      <c r="X10" s="68"/>
      <c r="Y10" s="68"/>
      <c r="Z10" s="68"/>
      <c r="AA10" s="68"/>
      <c r="AB10" s="68"/>
      <c r="AC10" s="68"/>
      <c r="AD10" s="2"/>
      <c r="AE10" s="2"/>
      <c r="AF10" s="2"/>
      <c r="AG10" s="2"/>
      <c r="AH10" s="2"/>
      <c r="AI10" s="2"/>
      <c r="AJ10" s="2"/>
      <c r="AK10" s="2"/>
      <c r="AL10" s="68">
        <f>データ!$U$6</f>
        <v>117178</v>
      </c>
      <c r="AM10" s="68"/>
      <c r="AN10" s="68"/>
      <c r="AO10" s="68"/>
      <c r="AP10" s="68"/>
      <c r="AQ10" s="68"/>
      <c r="AR10" s="68"/>
      <c r="AS10" s="68"/>
      <c r="AT10" s="36">
        <f>データ!$V$6</f>
        <v>752.69</v>
      </c>
      <c r="AU10" s="37"/>
      <c r="AV10" s="37"/>
      <c r="AW10" s="37"/>
      <c r="AX10" s="37"/>
      <c r="AY10" s="37"/>
      <c r="AZ10" s="37"/>
      <c r="BA10" s="37"/>
      <c r="BB10" s="57">
        <f>データ!$W$6</f>
        <v>155.68</v>
      </c>
      <c r="BC10" s="57"/>
      <c r="BD10" s="57"/>
      <c r="BE10" s="57"/>
      <c r="BF10" s="57"/>
      <c r="BG10" s="57"/>
      <c r="BH10" s="57"/>
      <c r="BI10" s="57"/>
      <c r="BJ10" s="2"/>
      <c r="BK10" s="2"/>
      <c r="BL10" s="58" t="s">
        <v>21</v>
      </c>
      <c r="BM10" s="59"/>
      <c r="BN10" s="60" t="s">
        <v>22</v>
      </c>
      <c r="BO10" s="60"/>
      <c r="BP10" s="60"/>
      <c r="BQ10" s="60"/>
      <c r="BR10" s="60"/>
      <c r="BS10" s="60"/>
      <c r="BT10" s="60"/>
      <c r="BU10" s="60"/>
      <c r="BV10" s="60"/>
      <c r="BW10" s="60"/>
      <c r="BX10" s="60"/>
      <c r="BY10" s="61"/>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23</v>
      </c>
      <c r="BM11" s="62"/>
      <c r="BN11" s="62"/>
      <c r="BO11" s="62"/>
      <c r="BP11" s="62"/>
      <c r="BQ11" s="62"/>
      <c r="BR11" s="62"/>
      <c r="BS11" s="62"/>
      <c r="BT11" s="62"/>
      <c r="BU11" s="62"/>
      <c r="BV11" s="62"/>
      <c r="BW11" s="62"/>
      <c r="BX11" s="62"/>
      <c r="BY11" s="62"/>
      <c r="BZ11" s="6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x14ac:dyDescent="0.15">
      <c r="A14" s="2"/>
      <c r="B14" s="64" t="s">
        <v>24</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30" t="s">
        <v>25</v>
      </c>
      <c r="BM14" s="31"/>
      <c r="BN14" s="31"/>
      <c r="BO14" s="31"/>
      <c r="BP14" s="31"/>
      <c r="BQ14" s="31"/>
      <c r="BR14" s="31"/>
      <c r="BS14" s="31"/>
      <c r="BT14" s="31"/>
      <c r="BU14" s="31"/>
      <c r="BV14" s="31"/>
      <c r="BW14" s="31"/>
      <c r="BX14" s="31"/>
      <c r="BY14" s="31"/>
      <c r="BZ14" s="32"/>
    </row>
    <row r="15" spans="1:78" ht="13.5" customHeight="1" x14ac:dyDescent="0.15">
      <c r="A15" s="2"/>
      <c r="B15" s="44"/>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6"/>
      <c r="BK15" s="2"/>
      <c r="BL15" s="33"/>
      <c r="BM15" s="34"/>
      <c r="BN15" s="34"/>
      <c r="BO15" s="34"/>
      <c r="BP15" s="34"/>
      <c r="BQ15" s="34"/>
      <c r="BR15" s="34"/>
      <c r="BS15" s="34"/>
      <c r="BT15" s="34"/>
      <c r="BU15" s="34"/>
      <c r="BV15" s="34"/>
      <c r="BW15" s="34"/>
      <c r="BX15" s="34"/>
      <c r="BY15" s="34"/>
      <c r="BZ15" s="35"/>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111</v>
      </c>
      <c r="BM16" s="39"/>
      <c r="BN16" s="39"/>
      <c r="BO16" s="39"/>
      <c r="BP16" s="39"/>
      <c r="BQ16" s="39"/>
      <c r="BR16" s="39"/>
      <c r="BS16" s="39"/>
      <c r="BT16" s="39"/>
      <c r="BU16" s="39"/>
      <c r="BV16" s="39"/>
      <c r="BW16" s="39"/>
      <c r="BX16" s="39"/>
      <c r="BY16" s="39"/>
      <c r="BZ16" s="4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41" t="s">
        <v>110</v>
      </c>
      <c r="BM47" s="42"/>
      <c r="BN47" s="42"/>
      <c r="BO47" s="42"/>
      <c r="BP47" s="42"/>
      <c r="BQ47" s="42"/>
      <c r="BR47" s="42"/>
      <c r="BS47" s="42"/>
      <c r="BT47" s="42"/>
      <c r="BU47" s="42"/>
      <c r="BV47" s="42"/>
      <c r="BW47" s="42"/>
      <c r="BX47" s="42"/>
      <c r="BY47" s="42"/>
      <c r="BZ47" s="43"/>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41"/>
      <c r="BM48" s="42"/>
      <c r="BN48" s="42"/>
      <c r="BO48" s="42"/>
      <c r="BP48" s="42"/>
      <c r="BQ48" s="42"/>
      <c r="BR48" s="42"/>
      <c r="BS48" s="42"/>
      <c r="BT48" s="42"/>
      <c r="BU48" s="42"/>
      <c r="BV48" s="42"/>
      <c r="BW48" s="42"/>
      <c r="BX48" s="42"/>
      <c r="BY48" s="42"/>
      <c r="BZ48" s="43"/>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41"/>
      <c r="BM49" s="42"/>
      <c r="BN49" s="42"/>
      <c r="BO49" s="42"/>
      <c r="BP49" s="42"/>
      <c r="BQ49" s="42"/>
      <c r="BR49" s="42"/>
      <c r="BS49" s="42"/>
      <c r="BT49" s="42"/>
      <c r="BU49" s="42"/>
      <c r="BV49" s="42"/>
      <c r="BW49" s="42"/>
      <c r="BX49" s="42"/>
      <c r="BY49" s="42"/>
      <c r="BZ49" s="43"/>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41"/>
      <c r="BM50" s="42"/>
      <c r="BN50" s="42"/>
      <c r="BO50" s="42"/>
      <c r="BP50" s="42"/>
      <c r="BQ50" s="42"/>
      <c r="BR50" s="42"/>
      <c r="BS50" s="42"/>
      <c r="BT50" s="42"/>
      <c r="BU50" s="42"/>
      <c r="BV50" s="42"/>
      <c r="BW50" s="42"/>
      <c r="BX50" s="42"/>
      <c r="BY50" s="42"/>
      <c r="BZ50" s="43"/>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41"/>
      <c r="BM51" s="42"/>
      <c r="BN51" s="42"/>
      <c r="BO51" s="42"/>
      <c r="BP51" s="42"/>
      <c r="BQ51" s="42"/>
      <c r="BR51" s="42"/>
      <c r="BS51" s="42"/>
      <c r="BT51" s="42"/>
      <c r="BU51" s="42"/>
      <c r="BV51" s="42"/>
      <c r="BW51" s="42"/>
      <c r="BX51" s="42"/>
      <c r="BY51" s="42"/>
      <c r="BZ51" s="43"/>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41"/>
      <c r="BM52" s="42"/>
      <c r="BN52" s="42"/>
      <c r="BO52" s="42"/>
      <c r="BP52" s="42"/>
      <c r="BQ52" s="42"/>
      <c r="BR52" s="42"/>
      <c r="BS52" s="42"/>
      <c r="BT52" s="42"/>
      <c r="BU52" s="42"/>
      <c r="BV52" s="42"/>
      <c r="BW52" s="42"/>
      <c r="BX52" s="42"/>
      <c r="BY52" s="42"/>
      <c r="BZ52" s="43"/>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41"/>
      <c r="BM53" s="42"/>
      <c r="BN53" s="42"/>
      <c r="BO53" s="42"/>
      <c r="BP53" s="42"/>
      <c r="BQ53" s="42"/>
      <c r="BR53" s="42"/>
      <c r="BS53" s="42"/>
      <c r="BT53" s="42"/>
      <c r="BU53" s="42"/>
      <c r="BV53" s="42"/>
      <c r="BW53" s="42"/>
      <c r="BX53" s="42"/>
      <c r="BY53" s="42"/>
      <c r="BZ53" s="43"/>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41"/>
      <c r="BM54" s="42"/>
      <c r="BN54" s="42"/>
      <c r="BO54" s="42"/>
      <c r="BP54" s="42"/>
      <c r="BQ54" s="42"/>
      <c r="BR54" s="42"/>
      <c r="BS54" s="42"/>
      <c r="BT54" s="42"/>
      <c r="BU54" s="42"/>
      <c r="BV54" s="42"/>
      <c r="BW54" s="42"/>
      <c r="BX54" s="42"/>
      <c r="BY54" s="42"/>
      <c r="BZ54" s="43"/>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41"/>
      <c r="BM55" s="42"/>
      <c r="BN55" s="42"/>
      <c r="BO55" s="42"/>
      <c r="BP55" s="42"/>
      <c r="BQ55" s="42"/>
      <c r="BR55" s="42"/>
      <c r="BS55" s="42"/>
      <c r="BT55" s="42"/>
      <c r="BU55" s="42"/>
      <c r="BV55" s="42"/>
      <c r="BW55" s="42"/>
      <c r="BX55" s="42"/>
      <c r="BY55" s="42"/>
      <c r="BZ55" s="43"/>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41"/>
      <c r="BM56" s="42"/>
      <c r="BN56" s="42"/>
      <c r="BO56" s="42"/>
      <c r="BP56" s="42"/>
      <c r="BQ56" s="42"/>
      <c r="BR56" s="42"/>
      <c r="BS56" s="42"/>
      <c r="BT56" s="42"/>
      <c r="BU56" s="42"/>
      <c r="BV56" s="42"/>
      <c r="BW56" s="42"/>
      <c r="BX56" s="42"/>
      <c r="BY56" s="42"/>
      <c r="BZ56" s="43"/>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41"/>
      <c r="BM57" s="42"/>
      <c r="BN57" s="42"/>
      <c r="BO57" s="42"/>
      <c r="BP57" s="42"/>
      <c r="BQ57" s="42"/>
      <c r="BR57" s="42"/>
      <c r="BS57" s="42"/>
      <c r="BT57" s="42"/>
      <c r="BU57" s="42"/>
      <c r="BV57" s="42"/>
      <c r="BW57" s="42"/>
      <c r="BX57" s="42"/>
      <c r="BY57" s="42"/>
      <c r="BZ57" s="43"/>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41"/>
      <c r="BM58" s="42"/>
      <c r="BN58" s="42"/>
      <c r="BO58" s="42"/>
      <c r="BP58" s="42"/>
      <c r="BQ58" s="42"/>
      <c r="BR58" s="42"/>
      <c r="BS58" s="42"/>
      <c r="BT58" s="42"/>
      <c r="BU58" s="42"/>
      <c r="BV58" s="42"/>
      <c r="BW58" s="42"/>
      <c r="BX58" s="42"/>
      <c r="BY58" s="42"/>
      <c r="BZ58" s="43"/>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41"/>
      <c r="BM59" s="42"/>
      <c r="BN59" s="42"/>
      <c r="BO59" s="42"/>
      <c r="BP59" s="42"/>
      <c r="BQ59" s="42"/>
      <c r="BR59" s="42"/>
      <c r="BS59" s="42"/>
      <c r="BT59" s="42"/>
      <c r="BU59" s="42"/>
      <c r="BV59" s="42"/>
      <c r="BW59" s="42"/>
      <c r="BX59" s="42"/>
      <c r="BY59" s="42"/>
      <c r="BZ59" s="43"/>
    </row>
    <row r="60" spans="1:78" ht="13.5" customHeight="1" x14ac:dyDescent="0.15">
      <c r="A60" s="2"/>
      <c r="B60" s="44" t="s">
        <v>27</v>
      </c>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c r="AS60" s="45"/>
      <c r="AT60" s="45"/>
      <c r="AU60" s="45"/>
      <c r="AV60" s="45"/>
      <c r="AW60" s="45"/>
      <c r="AX60" s="45"/>
      <c r="AY60" s="45"/>
      <c r="AZ60" s="45"/>
      <c r="BA60" s="45"/>
      <c r="BB60" s="45"/>
      <c r="BC60" s="45"/>
      <c r="BD60" s="45"/>
      <c r="BE60" s="45"/>
      <c r="BF60" s="45"/>
      <c r="BG60" s="45"/>
      <c r="BH60" s="45"/>
      <c r="BI60" s="45"/>
      <c r="BJ60" s="46"/>
      <c r="BK60" s="2"/>
      <c r="BL60" s="41"/>
      <c r="BM60" s="42"/>
      <c r="BN60" s="42"/>
      <c r="BO60" s="42"/>
      <c r="BP60" s="42"/>
      <c r="BQ60" s="42"/>
      <c r="BR60" s="42"/>
      <c r="BS60" s="42"/>
      <c r="BT60" s="42"/>
      <c r="BU60" s="42"/>
      <c r="BV60" s="42"/>
      <c r="BW60" s="42"/>
      <c r="BX60" s="42"/>
      <c r="BY60" s="42"/>
      <c r="BZ60" s="43"/>
    </row>
    <row r="61" spans="1:78" ht="13.5" customHeight="1" x14ac:dyDescent="0.15">
      <c r="A61" s="2"/>
      <c r="B61" s="44"/>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c r="BJ61" s="46"/>
      <c r="BK61" s="2"/>
      <c r="BL61" s="41"/>
      <c r="BM61" s="42"/>
      <c r="BN61" s="42"/>
      <c r="BO61" s="42"/>
      <c r="BP61" s="42"/>
      <c r="BQ61" s="42"/>
      <c r="BR61" s="42"/>
      <c r="BS61" s="42"/>
      <c r="BT61" s="42"/>
      <c r="BU61" s="42"/>
      <c r="BV61" s="42"/>
      <c r="BW61" s="42"/>
      <c r="BX61" s="42"/>
      <c r="BY61" s="42"/>
      <c r="BZ61" s="43"/>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41"/>
      <c r="BM62" s="42"/>
      <c r="BN62" s="42"/>
      <c r="BO62" s="42"/>
      <c r="BP62" s="42"/>
      <c r="BQ62" s="42"/>
      <c r="BR62" s="42"/>
      <c r="BS62" s="42"/>
      <c r="BT62" s="42"/>
      <c r="BU62" s="42"/>
      <c r="BV62" s="42"/>
      <c r="BW62" s="42"/>
      <c r="BX62" s="42"/>
      <c r="BY62" s="42"/>
      <c r="BZ62" s="43"/>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41"/>
      <c r="BM63" s="42"/>
      <c r="BN63" s="42"/>
      <c r="BO63" s="42"/>
      <c r="BP63" s="42"/>
      <c r="BQ63" s="42"/>
      <c r="BR63" s="42"/>
      <c r="BS63" s="42"/>
      <c r="BT63" s="42"/>
      <c r="BU63" s="42"/>
      <c r="BV63" s="42"/>
      <c r="BW63" s="42"/>
      <c r="BX63" s="42"/>
      <c r="BY63" s="42"/>
      <c r="BZ63" s="4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8" t="s">
        <v>109</v>
      </c>
      <c r="BM66" s="39"/>
      <c r="BN66" s="39"/>
      <c r="BO66" s="39"/>
      <c r="BP66" s="39"/>
      <c r="BQ66" s="39"/>
      <c r="BR66" s="39"/>
      <c r="BS66" s="39"/>
      <c r="BT66" s="39"/>
      <c r="BU66" s="39"/>
      <c r="BV66" s="39"/>
      <c r="BW66" s="39"/>
      <c r="BX66" s="39"/>
      <c r="BY66" s="39"/>
      <c r="BZ66" s="4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4"/>
      <c r="BM82" s="55"/>
      <c r="BN82" s="55"/>
      <c r="BO82" s="55"/>
      <c r="BP82" s="55"/>
      <c r="BQ82" s="55"/>
      <c r="BR82" s="55"/>
      <c r="BS82" s="55"/>
      <c r="BT82" s="55"/>
      <c r="BU82" s="55"/>
      <c r="BV82" s="55"/>
      <c r="BW82" s="55"/>
      <c r="BX82" s="55"/>
      <c r="BY82" s="55"/>
      <c r="BZ82" s="56"/>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【108.93】</v>
      </c>
      <c r="F85" s="13" t="str">
        <f>データ!AS6</f>
        <v>【8.48】</v>
      </c>
      <c r="G85" s="13" t="str">
        <f>データ!BD6</f>
        <v>【303.10】</v>
      </c>
      <c r="H85" s="13" t="str">
        <f>データ!BO6</f>
        <v>【210.83】</v>
      </c>
      <c r="I85" s="13" t="str">
        <f>データ!BZ6</f>
        <v>【107.70】</v>
      </c>
      <c r="J85" s="13" t="str">
        <f>データ!CK6</f>
        <v>【76.25】</v>
      </c>
      <c r="K85" s="13" t="str">
        <f>データ!CV6</f>
        <v>【61.63】</v>
      </c>
      <c r="L85" s="13" t="str">
        <f>データ!DG6</f>
        <v>【100.36】</v>
      </c>
      <c r="M85" s="13" t="str">
        <f>データ!DR6</f>
        <v>【60.24】</v>
      </c>
      <c r="N85" s="13" t="str">
        <f>データ!EC6</f>
        <v>【34.48】</v>
      </c>
      <c r="O85" s="13" t="str">
        <f>データ!EN6</f>
        <v>【0.27】</v>
      </c>
    </row>
  </sheetData>
  <sheetProtection algorithmName="SHA-512" hashValue="vn2wQriTl2bcl43skRCtwgSiEU4LeAD+8jZ55n3wUnASxIx5SqeadB+RHMBlwOurUlxf9fZGDmx1B9C/uZCf8A==" saltValue="wi+suLpDs8X9OmHxqhb++A=="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5" t="s">
        <v>50</v>
      </c>
      <c r="I3" s="86"/>
      <c r="J3" s="86"/>
      <c r="K3" s="86"/>
      <c r="L3" s="86"/>
      <c r="M3" s="86"/>
      <c r="N3" s="86"/>
      <c r="O3" s="86"/>
      <c r="P3" s="86"/>
      <c r="Q3" s="86"/>
      <c r="R3" s="86"/>
      <c r="S3" s="86"/>
      <c r="T3" s="86"/>
      <c r="U3" s="86"/>
      <c r="V3" s="86"/>
      <c r="W3" s="87"/>
      <c r="X3" s="91" t="s">
        <v>51</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52</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x14ac:dyDescent="0.15">
      <c r="A4" s="15" t="s">
        <v>53</v>
      </c>
      <c r="B4" s="17"/>
      <c r="C4" s="17"/>
      <c r="D4" s="17"/>
      <c r="E4" s="17"/>
      <c r="F4" s="17"/>
      <c r="G4" s="17"/>
      <c r="H4" s="88"/>
      <c r="I4" s="89"/>
      <c r="J4" s="89"/>
      <c r="K4" s="89"/>
      <c r="L4" s="89"/>
      <c r="M4" s="89"/>
      <c r="N4" s="89"/>
      <c r="O4" s="89"/>
      <c r="P4" s="89"/>
      <c r="Q4" s="89"/>
      <c r="R4" s="89"/>
      <c r="S4" s="89"/>
      <c r="T4" s="89"/>
      <c r="U4" s="89"/>
      <c r="V4" s="89"/>
      <c r="W4" s="90"/>
      <c r="X4" s="84" t="s">
        <v>54</v>
      </c>
      <c r="Y4" s="84"/>
      <c r="Z4" s="84"/>
      <c r="AA4" s="84"/>
      <c r="AB4" s="84"/>
      <c r="AC4" s="84"/>
      <c r="AD4" s="84"/>
      <c r="AE4" s="84"/>
      <c r="AF4" s="84"/>
      <c r="AG4" s="84"/>
      <c r="AH4" s="84"/>
      <c r="AI4" s="84" t="s">
        <v>55</v>
      </c>
      <c r="AJ4" s="84"/>
      <c r="AK4" s="84"/>
      <c r="AL4" s="84"/>
      <c r="AM4" s="84"/>
      <c r="AN4" s="84"/>
      <c r="AO4" s="84"/>
      <c r="AP4" s="84"/>
      <c r="AQ4" s="84"/>
      <c r="AR4" s="84"/>
      <c r="AS4" s="84"/>
      <c r="AT4" s="84" t="s">
        <v>56</v>
      </c>
      <c r="AU4" s="84"/>
      <c r="AV4" s="84"/>
      <c r="AW4" s="84"/>
      <c r="AX4" s="84"/>
      <c r="AY4" s="84"/>
      <c r="AZ4" s="84"/>
      <c r="BA4" s="84"/>
      <c r="BB4" s="84"/>
      <c r="BC4" s="84"/>
      <c r="BD4" s="84"/>
      <c r="BE4" s="84" t="s">
        <v>57</v>
      </c>
      <c r="BF4" s="84"/>
      <c r="BG4" s="84"/>
      <c r="BH4" s="84"/>
      <c r="BI4" s="84"/>
      <c r="BJ4" s="84"/>
      <c r="BK4" s="84"/>
      <c r="BL4" s="84"/>
      <c r="BM4" s="84"/>
      <c r="BN4" s="84"/>
      <c r="BO4" s="84"/>
      <c r="BP4" s="84" t="s">
        <v>58</v>
      </c>
      <c r="BQ4" s="84"/>
      <c r="BR4" s="84"/>
      <c r="BS4" s="84"/>
      <c r="BT4" s="84"/>
      <c r="BU4" s="84"/>
      <c r="BV4" s="84"/>
      <c r="BW4" s="84"/>
      <c r="BX4" s="84"/>
      <c r="BY4" s="84"/>
      <c r="BZ4" s="84"/>
      <c r="CA4" s="84" t="s">
        <v>59</v>
      </c>
      <c r="CB4" s="84"/>
      <c r="CC4" s="84"/>
      <c r="CD4" s="84"/>
      <c r="CE4" s="84"/>
      <c r="CF4" s="84"/>
      <c r="CG4" s="84"/>
      <c r="CH4" s="84"/>
      <c r="CI4" s="84"/>
      <c r="CJ4" s="84"/>
      <c r="CK4" s="84"/>
      <c r="CL4" s="84" t="s">
        <v>60</v>
      </c>
      <c r="CM4" s="84"/>
      <c r="CN4" s="84"/>
      <c r="CO4" s="84"/>
      <c r="CP4" s="84"/>
      <c r="CQ4" s="84"/>
      <c r="CR4" s="84"/>
      <c r="CS4" s="84"/>
      <c r="CT4" s="84"/>
      <c r="CU4" s="84"/>
      <c r="CV4" s="84"/>
      <c r="CW4" s="84" t="s">
        <v>61</v>
      </c>
      <c r="CX4" s="84"/>
      <c r="CY4" s="84"/>
      <c r="CZ4" s="84"/>
      <c r="DA4" s="84"/>
      <c r="DB4" s="84"/>
      <c r="DC4" s="84"/>
      <c r="DD4" s="84"/>
      <c r="DE4" s="84"/>
      <c r="DF4" s="84"/>
      <c r="DG4" s="84"/>
      <c r="DH4" s="84" t="s">
        <v>62</v>
      </c>
      <c r="DI4" s="84"/>
      <c r="DJ4" s="84"/>
      <c r="DK4" s="84"/>
      <c r="DL4" s="84"/>
      <c r="DM4" s="84"/>
      <c r="DN4" s="84"/>
      <c r="DO4" s="84"/>
      <c r="DP4" s="84"/>
      <c r="DQ4" s="84"/>
      <c r="DR4" s="84"/>
      <c r="DS4" s="84" t="s">
        <v>63</v>
      </c>
      <c r="DT4" s="84"/>
      <c r="DU4" s="84"/>
      <c r="DV4" s="84"/>
      <c r="DW4" s="84"/>
      <c r="DX4" s="84"/>
      <c r="DY4" s="84"/>
      <c r="DZ4" s="84"/>
      <c r="EA4" s="84"/>
      <c r="EB4" s="84"/>
      <c r="EC4" s="84"/>
      <c r="ED4" s="84" t="s">
        <v>64</v>
      </c>
      <c r="EE4" s="84"/>
      <c r="EF4" s="84"/>
      <c r="EG4" s="84"/>
      <c r="EH4" s="84"/>
      <c r="EI4" s="84"/>
      <c r="EJ4" s="84"/>
      <c r="EK4" s="84"/>
      <c r="EL4" s="84"/>
      <c r="EM4" s="84"/>
      <c r="EN4" s="84"/>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2023</v>
      </c>
      <c r="C6" s="20">
        <f t="shared" ref="C6:W6" si="3">C7</f>
        <v>38733</v>
      </c>
      <c r="D6" s="20">
        <f t="shared" si="3"/>
        <v>46</v>
      </c>
      <c r="E6" s="20">
        <f t="shared" si="3"/>
        <v>1</v>
      </c>
      <c r="F6" s="20">
        <f t="shared" si="3"/>
        <v>0</v>
      </c>
      <c r="G6" s="20">
        <f t="shared" si="3"/>
        <v>2</v>
      </c>
      <c r="H6" s="20" t="str">
        <f t="shared" si="3"/>
        <v>岩手県　奥州金ケ崎行政事務組合</v>
      </c>
      <c r="I6" s="20" t="str">
        <f t="shared" si="3"/>
        <v>法適用</v>
      </c>
      <c r="J6" s="20" t="str">
        <f t="shared" si="3"/>
        <v>水道事業</v>
      </c>
      <c r="K6" s="20" t="str">
        <f t="shared" si="3"/>
        <v>用水供給事業</v>
      </c>
      <c r="L6" s="20" t="str">
        <f t="shared" si="3"/>
        <v>B</v>
      </c>
      <c r="M6" s="20" t="str">
        <f t="shared" si="3"/>
        <v>非設置</v>
      </c>
      <c r="N6" s="21" t="str">
        <f t="shared" si="3"/>
        <v>-</v>
      </c>
      <c r="O6" s="21">
        <f t="shared" si="3"/>
        <v>79.41</v>
      </c>
      <c r="P6" s="21">
        <f t="shared" si="3"/>
        <v>94.51</v>
      </c>
      <c r="Q6" s="21">
        <f t="shared" si="3"/>
        <v>0</v>
      </c>
      <c r="R6" s="21" t="str">
        <f t="shared" si="3"/>
        <v>-</v>
      </c>
      <c r="S6" s="21" t="str">
        <f t="shared" si="3"/>
        <v>-</v>
      </c>
      <c r="T6" s="21" t="str">
        <f t="shared" si="3"/>
        <v>-</v>
      </c>
      <c r="U6" s="21">
        <f t="shared" si="3"/>
        <v>117178</v>
      </c>
      <c r="V6" s="21">
        <f t="shared" si="3"/>
        <v>752.69</v>
      </c>
      <c r="W6" s="21">
        <f t="shared" si="3"/>
        <v>155.68</v>
      </c>
      <c r="X6" s="22">
        <f>IF(X7="",NA(),X7)</f>
        <v>102.49</v>
      </c>
      <c r="Y6" s="22">
        <f t="shared" ref="Y6:AG6" si="4">IF(Y7="",NA(),Y7)</f>
        <v>133.6</v>
      </c>
      <c r="Z6" s="22">
        <f t="shared" si="4"/>
        <v>126.79</v>
      </c>
      <c r="AA6" s="22">
        <f t="shared" si="4"/>
        <v>126.84</v>
      </c>
      <c r="AB6" s="22">
        <f t="shared" si="4"/>
        <v>91.31</v>
      </c>
      <c r="AC6" s="22">
        <f t="shared" si="4"/>
        <v>112.91</v>
      </c>
      <c r="AD6" s="22">
        <f t="shared" si="4"/>
        <v>111.13</v>
      </c>
      <c r="AE6" s="22">
        <f t="shared" si="4"/>
        <v>112.49</v>
      </c>
      <c r="AF6" s="22">
        <f t="shared" si="4"/>
        <v>107.33</v>
      </c>
      <c r="AG6" s="22">
        <f t="shared" si="4"/>
        <v>108.93</v>
      </c>
      <c r="AH6" s="21" t="str">
        <f>IF(AH7="","",IF(AH7="-","【-】","【"&amp;SUBSTITUTE(TEXT(AH7,"#,##0.00"),"-","△")&amp;"】"))</f>
        <v>【108.93】</v>
      </c>
      <c r="AI6" s="21">
        <f>IF(AI7="",NA(),AI7)</f>
        <v>0</v>
      </c>
      <c r="AJ6" s="21">
        <f t="shared" ref="AJ6:AR6" si="5">IF(AJ7="",NA(),AJ7)</f>
        <v>0</v>
      </c>
      <c r="AK6" s="21">
        <f t="shared" si="5"/>
        <v>0</v>
      </c>
      <c r="AL6" s="21">
        <f t="shared" si="5"/>
        <v>0</v>
      </c>
      <c r="AM6" s="21">
        <f t="shared" si="5"/>
        <v>0</v>
      </c>
      <c r="AN6" s="22">
        <f t="shared" si="5"/>
        <v>9.92</v>
      </c>
      <c r="AO6" s="22">
        <f t="shared" si="5"/>
        <v>12.29</v>
      </c>
      <c r="AP6" s="22">
        <f t="shared" si="5"/>
        <v>8.77</v>
      </c>
      <c r="AQ6" s="22">
        <f t="shared" si="5"/>
        <v>8.81</v>
      </c>
      <c r="AR6" s="22">
        <f t="shared" si="5"/>
        <v>8.48</v>
      </c>
      <c r="AS6" s="21" t="str">
        <f>IF(AS7="","",IF(AS7="-","【-】","【"&amp;SUBSTITUTE(TEXT(AS7,"#,##0.00"),"-","△")&amp;"】"))</f>
        <v>【8.48】</v>
      </c>
      <c r="AT6" s="22">
        <f>IF(AT7="",NA(),AT7)</f>
        <v>315.8</v>
      </c>
      <c r="AU6" s="22">
        <f t="shared" ref="AU6:BC6" si="6">IF(AU7="",NA(),AU7)</f>
        <v>309.05</v>
      </c>
      <c r="AV6" s="22">
        <f t="shared" si="6"/>
        <v>299.87</v>
      </c>
      <c r="AW6" s="22">
        <f t="shared" si="6"/>
        <v>183.63</v>
      </c>
      <c r="AX6" s="22">
        <f t="shared" si="6"/>
        <v>218.1</v>
      </c>
      <c r="AY6" s="22">
        <f t="shared" si="6"/>
        <v>271.10000000000002</v>
      </c>
      <c r="AZ6" s="22">
        <f t="shared" si="6"/>
        <v>284.45</v>
      </c>
      <c r="BA6" s="22">
        <f t="shared" si="6"/>
        <v>309.23</v>
      </c>
      <c r="BB6" s="22">
        <f t="shared" si="6"/>
        <v>313.43</v>
      </c>
      <c r="BC6" s="22">
        <f t="shared" si="6"/>
        <v>303.10000000000002</v>
      </c>
      <c r="BD6" s="21" t="str">
        <f>IF(BD7="","",IF(BD7="-","【-】","【"&amp;SUBSTITUTE(TEXT(BD7,"#,##0.00"),"-","△")&amp;"】"))</f>
        <v>【303.10】</v>
      </c>
      <c r="BE6" s="22">
        <f>IF(BE7="",NA(),BE7)</f>
        <v>1089.97</v>
      </c>
      <c r="BF6" s="22">
        <f t="shared" ref="BF6:BN6" si="7">IF(BF7="",NA(),BF7)</f>
        <v>770.56</v>
      </c>
      <c r="BG6" s="22">
        <f t="shared" si="7"/>
        <v>715.91</v>
      </c>
      <c r="BH6" s="22">
        <f t="shared" si="7"/>
        <v>658.15</v>
      </c>
      <c r="BI6" s="22">
        <f t="shared" si="7"/>
        <v>608.47</v>
      </c>
      <c r="BJ6" s="22">
        <f t="shared" si="7"/>
        <v>272.95999999999998</v>
      </c>
      <c r="BK6" s="22">
        <f t="shared" si="7"/>
        <v>260.95999999999998</v>
      </c>
      <c r="BL6" s="22">
        <f t="shared" si="7"/>
        <v>240.07</v>
      </c>
      <c r="BM6" s="22">
        <f t="shared" si="7"/>
        <v>224.81</v>
      </c>
      <c r="BN6" s="22">
        <f t="shared" si="7"/>
        <v>210.83</v>
      </c>
      <c r="BO6" s="21" t="str">
        <f>IF(BO7="","",IF(BO7="-","【-】","【"&amp;SUBSTITUTE(TEXT(BO7,"#,##0.00"),"-","△")&amp;"】"))</f>
        <v>【210.83】</v>
      </c>
      <c r="BP6" s="22">
        <f>IF(BP7="",NA(),BP7)</f>
        <v>102.44</v>
      </c>
      <c r="BQ6" s="22">
        <f t="shared" ref="BQ6:BY6" si="8">IF(BQ7="",NA(),BQ7)</f>
        <v>140.08000000000001</v>
      </c>
      <c r="BR6" s="22">
        <f t="shared" si="8"/>
        <v>131.5</v>
      </c>
      <c r="BS6" s="22">
        <f t="shared" si="8"/>
        <v>131.56</v>
      </c>
      <c r="BT6" s="22">
        <f t="shared" si="8"/>
        <v>89.14</v>
      </c>
      <c r="BU6" s="22">
        <f t="shared" si="8"/>
        <v>112.84</v>
      </c>
      <c r="BV6" s="22">
        <f t="shared" si="8"/>
        <v>110.77</v>
      </c>
      <c r="BW6" s="22">
        <f t="shared" si="8"/>
        <v>112.35</v>
      </c>
      <c r="BX6" s="22">
        <f t="shared" si="8"/>
        <v>106.47</v>
      </c>
      <c r="BY6" s="22">
        <f t="shared" si="8"/>
        <v>107.7</v>
      </c>
      <c r="BZ6" s="21" t="str">
        <f>IF(BZ7="","",IF(BZ7="-","【-】","【"&amp;SUBSTITUTE(TEXT(BZ7,"#,##0.00"),"-","△")&amp;"】"))</f>
        <v>【107.70】</v>
      </c>
      <c r="CA6" s="22">
        <f>IF(CA7="",NA(),CA7)</f>
        <v>106.08</v>
      </c>
      <c r="CB6" s="22">
        <f t="shared" ref="CB6:CJ6" si="9">IF(CB7="",NA(),CB7)</f>
        <v>101.26</v>
      </c>
      <c r="CC6" s="22">
        <f t="shared" si="9"/>
        <v>109.08</v>
      </c>
      <c r="CD6" s="22">
        <f t="shared" si="9"/>
        <v>108.92</v>
      </c>
      <c r="CE6" s="22">
        <f t="shared" si="9"/>
        <v>165.94</v>
      </c>
      <c r="CF6" s="22">
        <f t="shared" si="9"/>
        <v>73.849999999999994</v>
      </c>
      <c r="CG6" s="22">
        <f t="shared" si="9"/>
        <v>73.180000000000007</v>
      </c>
      <c r="CH6" s="22">
        <f t="shared" si="9"/>
        <v>73.05</v>
      </c>
      <c r="CI6" s="22">
        <f t="shared" si="9"/>
        <v>77.53</v>
      </c>
      <c r="CJ6" s="22">
        <f t="shared" si="9"/>
        <v>76.25</v>
      </c>
      <c r="CK6" s="21" t="str">
        <f>IF(CK7="","",IF(CK7="-","【-】","【"&amp;SUBSTITUTE(TEXT(CK7,"#,##0.00"),"-","△")&amp;"】"))</f>
        <v>【76.25】</v>
      </c>
      <c r="CL6" s="22">
        <f>IF(CL7="",NA(),CL7)</f>
        <v>71.02</v>
      </c>
      <c r="CM6" s="22">
        <f t="shared" ref="CM6:CU6" si="10">IF(CM7="",NA(),CM7)</f>
        <v>71.98</v>
      </c>
      <c r="CN6" s="22">
        <f t="shared" si="10"/>
        <v>70.87</v>
      </c>
      <c r="CO6" s="22">
        <f t="shared" si="10"/>
        <v>70.87</v>
      </c>
      <c r="CP6" s="22">
        <f t="shared" si="10"/>
        <v>67.81</v>
      </c>
      <c r="CQ6" s="22">
        <f t="shared" si="10"/>
        <v>61.69</v>
      </c>
      <c r="CR6" s="22">
        <f t="shared" si="10"/>
        <v>62.26</v>
      </c>
      <c r="CS6" s="22">
        <f t="shared" si="10"/>
        <v>62.22</v>
      </c>
      <c r="CT6" s="22">
        <f t="shared" si="10"/>
        <v>61.45</v>
      </c>
      <c r="CU6" s="22">
        <f t="shared" si="10"/>
        <v>61.63</v>
      </c>
      <c r="CV6" s="21" t="str">
        <f>IF(CV7="","",IF(CV7="-","【-】","【"&amp;SUBSTITUTE(TEXT(CV7,"#,##0.00"),"-","△")&amp;"】"))</f>
        <v>【61.63】</v>
      </c>
      <c r="CW6" s="22">
        <f>IF(CW7="",NA(),CW7)</f>
        <v>98.36</v>
      </c>
      <c r="CX6" s="22">
        <f t="shared" ref="CX6:DF6" si="11">IF(CX7="",NA(),CX7)</f>
        <v>98.3</v>
      </c>
      <c r="CY6" s="22">
        <f t="shared" si="11"/>
        <v>98.37</v>
      </c>
      <c r="CZ6" s="22">
        <f t="shared" si="11"/>
        <v>98.5</v>
      </c>
      <c r="DA6" s="22">
        <f t="shared" si="11"/>
        <v>98.44</v>
      </c>
      <c r="DB6" s="22">
        <f t="shared" si="11"/>
        <v>100</v>
      </c>
      <c r="DC6" s="22">
        <f t="shared" si="11"/>
        <v>100.16</v>
      </c>
      <c r="DD6" s="22">
        <f t="shared" si="11"/>
        <v>100.28</v>
      </c>
      <c r="DE6" s="22">
        <f t="shared" si="11"/>
        <v>100.29</v>
      </c>
      <c r="DF6" s="22">
        <f t="shared" si="11"/>
        <v>100.36</v>
      </c>
      <c r="DG6" s="21" t="str">
        <f>IF(DG7="","",IF(DG7="-","【-】","【"&amp;SUBSTITUTE(TEXT(DG7,"#,##0.00"),"-","△")&amp;"】"))</f>
        <v>【100.36】</v>
      </c>
      <c r="DH6" s="22">
        <f>IF(DH7="",NA(),DH7)</f>
        <v>33.06</v>
      </c>
      <c r="DI6" s="22">
        <f t="shared" ref="DI6:DQ6" si="12">IF(DI7="",NA(),DI7)</f>
        <v>36.130000000000003</v>
      </c>
      <c r="DJ6" s="22">
        <f t="shared" si="12"/>
        <v>39.049999999999997</v>
      </c>
      <c r="DK6" s="22">
        <f t="shared" si="12"/>
        <v>20.64</v>
      </c>
      <c r="DL6" s="22">
        <f t="shared" si="12"/>
        <v>23.29</v>
      </c>
      <c r="DM6" s="22">
        <f t="shared" si="12"/>
        <v>56.48</v>
      </c>
      <c r="DN6" s="22">
        <f t="shared" si="12"/>
        <v>57.5</v>
      </c>
      <c r="DO6" s="22">
        <f t="shared" si="12"/>
        <v>58.52</v>
      </c>
      <c r="DP6" s="22">
        <f t="shared" si="12"/>
        <v>59.51</v>
      </c>
      <c r="DQ6" s="22">
        <f t="shared" si="12"/>
        <v>60.24</v>
      </c>
      <c r="DR6" s="21" t="str">
        <f>IF(DR7="","",IF(DR7="-","【-】","【"&amp;SUBSTITUTE(TEXT(DR7,"#,##0.00"),"-","△")&amp;"】"))</f>
        <v>【60.24】</v>
      </c>
      <c r="DS6" s="21">
        <f>IF(DS7="",NA(),DS7)</f>
        <v>0</v>
      </c>
      <c r="DT6" s="21">
        <f t="shared" ref="DT6:EB6" si="13">IF(DT7="",NA(),DT7)</f>
        <v>0</v>
      </c>
      <c r="DU6" s="21">
        <f t="shared" si="13"/>
        <v>0</v>
      </c>
      <c r="DV6" s="21">
        <f t="shared" si="13"/>
        <v>0</v>
      </c>
      <c r="DW6" s="21">
        <f t="shared" si="13"/>
        <v>0</v>
      </c>
      <c r="DX6" s="22">
        <f t="shared" si="13"/>
        <v>27.61</v>
      </c>
      <c r="DY6" s="22">
        <f t="shared" si="13"/>
        <v>30.3</v>
      </c>
      <c r="DZ6" s="22">
        <f t="shared" si="13"/>
        <v>31.74</v>
      </c>
      <c r="EA6" s="22">
        <f t="shared" si="13"/>
        <v>32.380000000000003</v>
      </c>
      <c r="EB6" s="22">
        <f t="shared" si="13"/>
        <v>34.479999999999997</v>
      </c>
      <c r="EC6" s="21" t="str">
        <f>IF(EC7="","",IF(EC7="-","【-】","【"&amp;SUBSTITUTE(TEXT(EC7,"#,##0.00"),"-","△")&amp;"】"))</f>
        <v>【34.48】</v>
      </c>
      <c r="ED6" s="21">
        <f>IF(ED7="",NA(),ED7)</f>
        <v>0</v>
      </c>
      <c r="EE6" s="21">
        <f t="shared" ref="EE6:EM6" si="14">IF(EE7="",NA(),EE7)</f>
        <v>0</v>
      </c>
      <c r="EF6" s="21">
        <f t="shared" si="14"/>
        <v>0</v>
      </c>
      <c r="EG6" s="21">
        <f t="shared" si="14"/>
        <v>0</v>
      </c>
      <c r="EH6" s="21">
        <f t="shared" si="14"/>
        <v>0</v>
      </c>
      <c r="EI6" s="22">
        <f t="shared" si="14"/>
        <v>0.2</v>
      </c>
      <c r="EJ6" s="22">
        <f t="shared" si="14"/>
        <v>0.32</v>
      </c>
      <c r="EK6" s="22">
        <f t="shared" si="14"/>
        <v>0.28000000000000003</v>
      </c>
      <c r="EL6" s="22">
        <f t="shared" si="14"/>
        <v>0.4</v>
      </c>
      <c r="EM6" s="22">
        <f t="shared" si="14"/>
        <v>0.27</v>
      </c>
      <c r="EN6" s="21" t="str">
        <f>IF(EN7="","",IF(EN7="-","【-】","【"&amp;SUBSTITUTE(TEXT(EN7,"#,##0.00"),"-","△")&amp;"】"))</f>
        <v>【0.27】</v>
      </c>
    </row>
    <row r="7" spans="1:144" s="23" customFormat="1" x14ac:dyDescent="0.15">
      <c r="A7" s="15"/>
      <c r="B7" s="24">
        <v>2023</v>
      </c>
      <c r="C7" s="24">
        <v>38733</v>
      </c>
      <c r="D7" s="24">
        <v>46</v>
      </c>
      <c r="E7" s="24">
        <v>1</v>
      </c>
      <c r="F7" s="24">
        <v>0</v>
      </c>
      <c r="G7" s="24">
        <v>2</v>
      </c>
      <c r="H7" s="24" t="s">
        <v>93</v>
      </c>
      <c r="I7" s="24" t="s">
        <v>94</v>
      </c>
      <c r="J7" s="24" t="s">
        <v>95</v>
      </c>
      <c r="K7" s="24" t="s">
        <v>96</v>
      </c>
      <c r="L7" s="24" t="s">
        <v>97</v>
      </c>
      <c r="M7" s="24" t="s">
        <v>98</v>
      </c>
      <c r="N7" s="25" t="s">
        <v>99</v>
      </c>
      <c r="O7" s="25">
        <v>79.41</v>
      </c>
      <c r="P7" s="25">
        <v>94.51</v>
      </c>
      <c r="Q7" s="25">
        <v>0</v>
      </c>
      <c r="R7" s="25" t="s">
        <v>99</v>
      </c>
      <c r="S7" s="25" t="s">
        <v>99</v>
      </c>
      <c r="T7" s="25" t="s">
        <v>99</v>
      </c>
      <c r="U7" s="25">
        <v>117178</v>
      </c>
      <c r="V7" s="25">
        <v>752.69</v>
      </c>
      <c r="W7" s="25">
        <v>155.68</v>
      </c>
      <c r="X7" s="25">
        <v>102.49</v>
      </c>
      <c r="Y7" s="25">
        <v>133.6</v>
      </c>
      <c r="Z7" s="25">
        <v>126.79</v>
      </c>
      <c r="AA7" s="25">
        <v>126.84</v>
      </c>
      <c r="AB7" s="25">
        <v>91.31</v>
      </c>
      <c r="AC7" s="25">
        <v>112.91</v>
      </c>
      <c r="AD7" s="25">
        <v>111.13</v>
      </c>
      <c r="AE7" s="25">
        <v>112.49</v>
      </c>
      <c r="AF7" s="25">
        <v>107.33</v>
      </c>
      <c r="AG7" s="25">
        <v>108.93</v>
      </c>
      <c r="AH7" s="25">
        <v>108.93</v>
      </c>
      <c r="AI7" s="25">
        <v>0</v>
      </c>
      <c r="AJ7" s="25">
        <v>0</v>
      </c>
      <c r="AK7" s="25">
        <v>0</v>
      </c>
      <c r="AL7" s="25">
        <v>0</v>
      </c>
      <c r="AM7" s="25">
        <v>0</v>
      </c>
      <c r="AN7" s="25">
        <v>9.92</v>
      </c>
      <c r="AO7" s="25">
        <v>12.29</v>
      </c>
      <c r="AP7" s="25">
        <v>8.77</v>
      </c>
      <c r="AQ7" s="25">
        <v>8.81</v>
      </c>
      <c r="AR7" s="25">
        <v>8.48</v>
      </c>
      <c r="AS7" s="25">
        <v>8.48</v>
      </c>
      <c r="AT7" s="25">
        <v>315.8</v>
      </c>
      <c r="AU7" s="25">
        <v>309.05</v>
      </c>
      <c r="AV7" s="25">
        <v>299.87</v>
      </c>
      <c r="AW7" s="25">
        <v>183.63</v>
      </c>
      <c r="AX7" s="25">
        <v>218.1</v>
      </c>
      <c r="AY7" s="25">
        <v>271.10000000000002</v>
      </c>
      <c r="AZ7" s="25">
        <v>284.45</v>
      </c>
      <c r="BA7" s="25">
        <v>309.23</v>
      </c>
      <c r="BB7" s="25">
        <v>313.43</v>
      </c>
      <c r="BC7" s="25">
        <v>303.10000000000002</v>
      </c>
      <c r="BD7" s="25">
        <v>303.10000000000002</v>
      </c>
      <c r="BE7" s="25">
        <v>1089.97</v>
      </c>
      <c r="BF7" s="25">
        <v>770.56</v>
      </c>
      <c r="BG7" s="25">
        <v>715.91</v>
      </c>
      <c r="BH7" s="25">
        <v>658.15</v>
      </c>
      <c r="BI7" s="25">
        <v>608.47</v>
      </c>
      <c r="BJ7" s="25">
        <v>272.95999999999998</v>
      </c>
      <c r="BK7" s="25">
        <v>260.95999999999998</v>
      </c>
      <c r="BL7" s="25">
        <v>240.07</v>
      </c>
      <c r="BM7" s="25">
        <v>224.81</v>
      </c>
      <c r="BN7" s="25">
        <v>210.83</v>
      </c>
      <c r="BO7" s="25">
        <v>210.83</v>
      </c>
      <c r="BP7" s="25">
        <v>102.44</v>
      </c>
      <c r="BQ7" s="25">
        <v>140.08000000000001</v>
      </c>
      <c r="BR7" s="25">
        <v>131.5</v>
      </c>
      <c r="BS7" s="25">
        <v>131.56</v>
      </c>
      <c r="BT7" s="25">
        <v>89.14</v>
      </c>
      <c r="BU7" s="25">
        <v>112.84</v>
      </c>
      <c r="BV7" s="25">
        <v>110.77</v>
      </c>
      <c r="BW7" s="25">
        <v>112.35</v>
      </c>
      <c r="BX7" s="25">
        <v>106.47</v>
      </c>
      <c r="BY7" s="25">
        <v>107.7</v>
      </c>
      <c r="BZ7" s="25">
        <v>107.7</v>
      </c>
      <c r="CA7" s="25">
        <v>106.08</v>
      </c>
      <c r="CB7" s="25">
        <v>101.26</v>
      </c>
      <c r="CC7" s="25">
        <v>109.08</v>
      </c>
      <c r="CD7" s="25">
        <v>108.92</v>
      </c>
      <c r="CE7" s="25">
        <v>165.94</v>
      </c>
      <c r="CF7" s="25">
        <v>73.849999999999994</v>
      </c>
      <c r="CG7" s="25">
        <v>73.180000000000007</v>
      </c>
      <c r="CH7" s="25">
        <v>73.05</v>
      </c>
      <c r="CI7" s="25">
        <v>77.53</v>
      </c>
      <c r="CJ7" s="25">
        <v>76.25</v>
      </c>
      <c r="CK7" s="25">
        <v>76.25</v>
      </c>
      <c r="CL7" s="25">
        <v>71.02</v>
      </c>
      <c r="CM7" s="25">
        <v>71.98</v>
      </c>
      <c r="CN7" s="25">
        <v>70.87</v>
      </c>
      <c r="CO7" s="25">
        <v>70.87</v>
      </c>
      <c r="CP7" s="25">
        <v>67.81</v>
      </c>
      <c r="CQ7" s="25">
        <v>61.69</v>
      </c>
      <c r="CR7" s="25">
        <v>62.26</v>
      </c>
      <c r="CS7" s="25">
        <v>62.22</v>
      </c>
      <c r="CT7" s="25">
        <v>61.45</v>
      </c>
      <c r="CU7" s="25">
        <v>61.63</v>
      </c>
      <c r="CV7" s="25">
        <v>61.63</v>
      </c>
      <c r="CW7" s="25">
        <v>98.36</v>
      </c>
      <c r="CX7" s="25">
        <v>98.3</v>
      </c>
      <c r="CY7" s="25">
        <v>98.37</v>
      </c>
      <c r="CZ7" s="25">
        <v>98.5</v>
      </c>
      <c r="DA7" s="25">
        <v>98.44</v>
      </c>
      <c r="DB7" s="25">
        <v>100</v>
      </c>
      <c r="DC7" s="25">
        <v>100.16</v>
      </c>
      <c r="DD7" s="25">
        <v>100.28</v>
      </c>
      <c r="DE7" s="25">
        <v>100.29</v>
      </c>
      <c r="DF7" s="25">
        <v>100.36</v>
      </c>
      <c r="DG7" s="25">
        <v>100.36</v>
      </c>
      <c r="DH7" s="25">
        <v>33.06</v>
      </c>
      <c r="DI7" s="25">
        <v>36.130000000000003</v>
      </c>
      <c r="DJ7" s="25">
        <v>39.049999999999997</v>
      </c>
      <c r="DK7" s="25">
        <v>20.64</v>
      </c>
      <c r="DL7" s="25">
        <v>23.29</v>
      </c>
      <c r="DM7" s="25">
        <v>56.48</v>
      </c>
      <c r="DN7" s="25">
        <v>57.5</v>
      </c>
      <c r="DO7" s="25">
        <v>58.52</v>
      </c>
      <c r="DP7" s="25">
        <v>59.51</v>
      </c>
      <c r="DQ7" s="25">
        <v>60.24</v>
      </c>
      <c r="DR7" s="25">
        <v>60.24</v>
      </c>
      <c r="DS7" s="25">
        <v>0</v>
      </c>
      <c r="DT7" s="25">
        <v>0</v>
      </c>
      <c r="DU7" s="25">
        <v>0</v>
      </c>
      <c r="DV7" s="25">
        <v>0</v>
      </c>
      <c r="DW7" s="25">
        <v>0</v>
      </c>
      <c r="DX7" s="25">
        <v>27.61</v>
      </c>
      <c r="DY7" s="25">
        <v>30.3</v>
      </c>
      <c r="DZ7" s="25">
        <v>31.74</v>
      </c>
      <c r="EA7" s="25">
        <v>32.380000000000003</v>
      </c>
      <c r="EB7" s="25">
        <v>34.479999999999997</v>
      </c>
      <c r="EC7" s="25">
        <v>34.479999999999997</v>
      </c>
      <c r="ED7" s="25">
        <v>0</v>
      </c>
      <c r="EE7" s="25">
        <v>0</v>
      </c>
      <c r="EF7" s="25">
        <v>0</v>
      </c>
      <c r="EG7" s="25">
        <v>0</v>
      </c>
      <c r="EH7" s="25">
        <v>0</v>
      </c>
      <c r="EI7" s="25">
        <v>0.2</v>
      </c>
      <c r="EJ7" s="25">
        <v>0.32</v>
      </c>
      <c r="EK7" s="25">
        <v>0.28000000000000003</v>
      </c>
      <c r="EL7" s="25">
        <v>0.4</v>
      </c>
      <c r="EM7" s="25">
        <v>0.27</v>
      </c>
      <c r="EN7" s="25">
        <v>0.27</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User0009</cp:lastModifiedBy>
  <cp:lastPrinted>2025-01-30T05:48:32Z</cp:lastPrinted>
  <dcterms:created xsi:type="dcterms:W3CDTF">2025-01-24T06:44:21Z</dcterms:created>
  <dcterms:modified xsi:type="dcterms:W3CDTF">2025-01-30T05:51:46Z</dcterms:modified>
  <cp:category/>
</cp:coreProperties>
</file>