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S520D0C3\2_zaisei\01財政\1財政全般\02県照会・回答\水道\公営企業経営比較分析表の策定及び公表\R6\"/>
    </mc:Choice>
  </mc:AlternateContent>
  <xr:revisionPtr revIDLastSave="0" documentId="13_ncr:1_{7B926C28-FCC0-4ACF-96BA-0B64337B9E3A}" xr6:coauthVersionLast="47" xr6:coauthVersionMax="47" xr10:uidLastSave="{00000000-0000-0000-0000-000000000000}"/>
  <workbookProtection workbookAlgorithmName="SHA-512" workbookHashValue="DCxhLL8hlwmR0n6cEjEPoYBKRr93uJmGzRbjvE6Oz0GeA//KDSbxzpFjGNYNKBNGjZP6VLEa6j4Y7YhHt9PoNw==" workbookSaltValue="fVTggE86buIInrK+nedxZ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W10" i="4" s="1"/>
  <c r="P6" i="5"/>
  <c r="O6" i="5"/>
  <c r="I10" i="4" s="1"/>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F85" i="4"/>
  <c r="BB10" i="4"/>
  <c r="AT10" i="4"/>
  <c r="P10" i="4"/>
  <c r="AT8" i="4"/>
  <c r="AD8" i="4"/>
  <c r="W8" i="4"/>
  <c r="P8" i="4"/>
  <c r="B6"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<sst xmlns="http://schemas.openxmlformats.org/spreadsheetml/2006/main" count="231" uniqueCount="112">
  <si>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</si>
  <si>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</si>
  <si>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</si>
  <si>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</si>
  <si>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</si>
  <si>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</si>
  <si>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</si>
  <si>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</si>
  <si>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</si>
  <si>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</si>
  <si>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</si>
  <si>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</si>
  <si>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</si>
  <si>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</si>
  <si>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</si>
  <si>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</si>
  <si>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</si>
  <si>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</si>
  <si>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</si>
  <si>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</si>
  <si>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</si>
  <si>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</si>
  <si>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</si>
  <si>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</si>
  <si>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</si>
  <si>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</si>
  <si>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</si>
  <si>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</si>
  <si>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</si>
  <si>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</si>
  <si>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</si>
  <si>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</si>
  <si>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</si>
  <si>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</si>
  <si>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</si>
  <si>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</si>
  <si>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</si>
  <si>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</si>
  <si>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</si>
  <si>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</si>
  <si>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</si>
  <si>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</si>
  <si>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</si>
  <si>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</si>
  <si>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</si>
  <si>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</si>
  <si>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</si>
  <si>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</si>
  <si>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</si>
  <si>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</si>
  <si>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</si>
  <si>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</si>
  <si>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</si>
  <si>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</si>
  <si>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</si>
  <si>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</si>
  <si>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</si>
  <si>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</si>
  <si>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</si>
  <si>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</si>
  <si>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</si>
  <si>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</si>
  <si>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</si>
  <si>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</si>
  <si>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</si>
  <si>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</si>
  <si>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</si>
  <si>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</si>
  <si>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</si>
  <si>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</si>
  <si>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</si>
  <si>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</si>
  <si>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</si>
  <si>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</si>
  <si>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</si>
  <si>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</si>
  <si>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</si>
  <si>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</si>
  <si>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</si>
  <si>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</si>
  <si>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</si>
  <si>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</si>
  <si>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</si>
  <si>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</si>
  <si>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</si>
  <si>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</si>
  <si>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</si>
  <si>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</si>
  <si>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</si>
  <si>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</si>
  <si>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</si>
  <si>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</si>
  <si>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</si>
  <si>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</si>
  <si>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</si>
  <si>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</si>
  <si>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</si>
  <si>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</si>
  <si>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</si>
  <si>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</si>
  <si>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</si>
  <si>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</si>
  <si>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</si>
  <si>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</si>
  <si>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</si>
  <si>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</si>
  <si>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</si>
  <si>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</si>
  <si>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</si>
  <si>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1"/>
        <color theme="1"/>
        <rFont val="ＭＳ ゴシック"/>
        <family val="3"/>
        <charset val="128"/>
      </rPr>
      <t>持続可能な水道用水供給事業経営と適切な施設管理の維持更新計画の検討を行い、健全経営に努めます。</t>
    </r>
    <rPh sb="1" eb="3">
      <t>ジゾク</t>
    </rPh>
    <rPh sb="3" eb="5">
      <t>カノウ</t>
    </rPh>
    <rPh sb="6" eb="8">
      <t>スイドウ</t>
    </rPh>
    <rPh sb="8" eb="10">
      <t>ヨウスイ</t>
    </rPh>
    <rPh sb="10" eb="12">
      <t>キョウキュウ</t>
    </rPh>
    <rPh sb="12" eb="14">
      <t>ジギョウ</t>
    </rPh>
    <rPh sb="14" eb="16">
      <t>ケイエイ</t>
    </rPh>
    <rPh sb="17" eb="19">
      <t>テキセツ</t>
    </rPh>
    <rPh sb="20" eb="22">
      <t>シセツ</t>
    </rPh>
    <rPh sb="22" eb="24">
      <t>カンリ</t>
    </rPh>
    <rPh sb="25" eb="27">
      <t>イジ</t>
    </rPh>
    <rPh sb="27" eb="29">
      <t>コウシン</t>
    </rPh>
    <rPh sb="29" eb="31">
      <t>ケイカク</t>
    </rPh>
    <rPh sb="32" eb="34">
      <t>ケントウ</t>
    </rPh>
    <rPh sb="35" eb="36">
      <t>オコナ</t>
    </rPh>
    <phoneticPr fontId="4"/>
  </si>
  <si>
    <t>　水道施設の老朽度具合を示す有形固定資産減価償却率は23.29％で、前年度に比べ2.65ポイント増加しました。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35" eb="37">
      <t>タイヨウ</t>
    </rPh>
    <rPh sb="37" eb="39">
      <t>ネンスウ</t>
    </rPh>
    <rPh sb="41" eb="42">
      <t>ネン</t>
    </rPh>
    <rPh sb="44" eb="45">
      <t>コ</t>
    </rPh>
    <rPh sb="55" eb="57">
      <t>スウチ</t>
    </rPh>
    <rPh sb="59" eb="60">
      <t>アラワ</t>
    </rPh>
    <phoneticPr fontId="4"/>
  </si>
  <si>
    <r>
      <rPr>
        <sz val="11"/>
        <color theme="1"/>
        <rFont val="ＭＳ ゴシック"/>
        <family val="3"/>
        <charset val="128"/>
      </rPr>
      <t>①経常収支比率は、単年度の収支が赤字であることを示す100％未満となっています。これは送水施設等の資産の一部を整理していた建設仮勘定を令和４年度に本勘定に振替えたことにより当年度の減価償却費が増加したことによるものです。</t>
    </r>
    <r>
      <rPr>
        <sz val="11"/>
        <color rgb="FFFF0000"/>
        <rFont val="ＭＳ ゴシック"/>
        <family val="3"/>
        <charset val="128"/>
      </rPr>
      <t xml:space="preserve">
</t>
    </r>
    <r>
      <rPr>
        <sz val="11"/>
        <color theme="1"/>
        <rFont val="ＭＳ ゴシック"/>
        <family val="3"/>
        <charset val="128"/>
      </rPr>
      <t>➁累積欠損金比率は、累積欠損金が発生していないため0％となっています。</t>
    </r>
    <r>
      <rPr>
        <sz val="11"/>
        <color rgb="FFFF0000"/>
        <rFont val="ＭＳ ゴシック"/>
        <family val="3"/>
        <charset val="128"/>
      </rPr>
      <t xml:space="preserve">
</t>
    </r>
    <r>
      <rPr>
        <sz val="11"/>
        <color theme="1"/>
        <rFont val="ＭＳ ゴシック"/>
        <family val="3"/>
        <charset val="128"/>
      </rPr>
      <t>③流動比率は100％以上となっていますが、類似団体と比べ平均値を下回っています。</t>
    </r>
    <r>
      <rPr>
        <sz val="11"/>
        <color rgb="FFFF0000"/>
        <rFont val="ＭＳ ゴシック"/>
        <family val="3"/>
        <charset val="128"/>
      </rPr>
      <t xml:space="preserve">
</t>
    </r>
    <r>
      <rPr>
        <sz val="11"/>
        <color theme="1"/>
        <rFont val="ＭＳ ゴシック"/>
        <family val="3"/>
        <charset val="128"/>
      </rPr>
      <t>④企業債残高対給水収益比率は、給水収益の約6.1倍の企業債残高があることを示しており、類似団体平均値を大幅に上回っておりますが、平成30年度より企業債の借換を廃止していることから、前年度に比べおよそ50ポイント減少しています。</t>
    </r>
    <r>
      <rPr>
        <sz val="11"/>
        <color rgb="FFFF0000"/>
        <rFont val="ＭＳ ゴシック"/>
        <family val="3"/>
        <charset val="128"/>
      </rPr>
      <t xml:space="preserve">
</t>
    </r>
    <r>
      <rPr>
        <sz val="11"/>
        <color theme="1"/>
        <rFont val="ＭＳ ゴシック"/>
        <family val="3"/>
        <charset val="128"/>
      </rPr>
      <t>⑤料金回収率は、給水に係る費用がどの程度給水収益で賄えているかを表します。100％を下回っているため、料金収入で経費が賄われていない状態にあります。</t>
    </r>
    <r>
      <rPr>
        <sz val="11"/>
        <color rgb="FFFF0000"/>
        <rFont val="ＭＳ ゴシック"/>
        <family val="3"/>
        <charset val="128"/>
      </rPr>
      <t xml:space="preserve">
</t>
    </r>
    <r>
      <rPr>
        <sz val="11"/>
        <color theme="1"/>
        <rFont val="ＭＳ ゴシック"/>
        <family val="3"/>
        <charset val="128"/>
      </rPr>
      <t>⑥給水原価は、有収水量1㎥あたりについて、どれだけの費用がかかっているかを表し、類似団体平均値を大幅に上回っていることから、更なる経費の節減等に努めます。</t>
    </r>
    <r>
      <rPr>
        <sz val="11"/>
        <color rgb="FFFF0000"/>
        <rFont val="ＭＳ ゴシック"/>
        <family val="3"/>
        <charset val="128"/>
      </rPr>
      <t xml:space="preserve">
</t>
    </r>
    <r>
      <rPr>
        <sz val="11"/>
        <color theme="1"/>
        <rFont val="ＭＳ ゴシック"/>
        <family val="3"/>
        <charset val="128"/>
      </rPr>
      <t>⑦施設利用率は、施設の利用状況や適正規模を表し、類似団体平均値を上回っており、効率的な施設の運用を行っています。</t>
    </r>
    <r>
      <rPr>
        <sz val="11"/>
        <color rgb="FFFF0000"/>
        <rFont val="ＭＳ ゴシック"/>
        <family val="3"/>
        <charset val="128"/>
      </rPr>
      <t xml:space="preserve">
</t>
    </r>
    <r>
      <rPr>
        <sz val="11"/>
        <color theme="1"/>
        <rFont val="ＭＳ ゴシック"/>
        <family val="3"/>
        <charset val="128"/>
      </rPr>
      <t>⑧有収率は、施設の稼働が収益につながっているかを判断するもので、類似団体の平均値を下回っているものの、98％台を維持しております。今後100％を目標に維持管理に努めます。</t>
    </r>
    <rPh sb="16" eb="17">
      <t>アカ</t>
    </rPh>
    <rPh sb="30" eb="32">
      <t>ミマン</t>
    </rPh>
    <rPh sb="112" eb="114">
      <t>ルイセキ</t>
    </rPh>
    <rPh sb="173" eb="174">
      <t>クラ</t>
    </rPh>
    <rPh sb="179" eb="181">
      <t>シタマワ</t>
    </rPh>
    <rPh sb="252" eb="254">
      <t>ヘイセイ</t>
    </rPh>
    <rPh sb="256" eb="258">
      <t>ネンド</t>
    </rPh>
    <rPh sb="260" eb="262">
      <t>キギョウ</t>
    </rPh>
    <rPh sb="262" eb="263">
      <t>サイ</t>
    </rPh>
    <rPh sb="264" eb="266">
      <t>カリカエ</t>
    </rPh>
    <rPh sb="267" eb="269">
      <t>ハイシ</t>
    </rPh>
    <rPh sb="344" eb="346">
      <t>シタマワ</t>
    </rPh>
    <rPh sb="378" eb="379">
      <t>サラ</t>
    </rPh>
    <rPh sb="385" eb="386">
      <t>ヒ</t>
    </rPh>
    <rPh sb="391" eb="392">
      <t>ツト</t>
    </rPh>
    <rPh sb="419" eb="420">
      <t>クラ</t>
    </rPh>
    <rPh sb="425" eb="427">
      <t>オオハバ</t>
    </rPh>
    <rPh sb="431" eb="432">
      <t>エン</t>
    </rPh>
    <rPh sb="432" eb="434">
      <t>ゾウカ</t>
    </rPh>
    <rPh sb="462" eb="464">
      <t>ケイヒ</t>
    </rPh>
    <rPh sb="465" eb="467">
      <t>セツゲン</t>
    </rPh>
    <rPh sb="467" eb="468">
      <t>トウ</t>
    </rPh>
    <rPh sb="469" eb="470">
      <t>ツト</t>
    </rPh>
    <rPh sb="573" eb="575">
      <t>シタマワ</t>
    </rPh>
    <rPh sb="586" eb="587">
      <t>ダイ</t>
    </rPh>
    <rPh sb="588" eb="590">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</si>
</sst>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62-490D-BB82-05AE1EBF8F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1862-490D-BB82-05AE1EBF8F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71.02</c:v>
                </c:pt>
                <c:pt idx="1">
                  <c:v>71.98</c:v>
                </c:pt>
                <c:pt idx="2">
                  <c:v>70.87</c:v>
                </c:pt>
                <c:pt idx="3">
                  <c:v>70.87</c:v>
                </c:pt>
                <c:pt idx="4">
                  <c:v>67.81</c:v>
                </c:pt>
              </c:numCache>
            </c:numRef>
          </c:val>
          <c:extLst>
            <c:ext xmlns:c16="http://schemas.microsoft.com/office/drawing/2014/chart" uri="{C3380CC4-5D6E-409C-BE32-E72D297353CC}">
              <c16:uniqueId val="{00000000-019B-4DD6-AA7E-A794770E45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019B-4DD6-AA7E-A794770E45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98.36</c:v>
                </c:pt>
                <c:pt idx="1">
                  <c:v>98.3</c:v>
                </c:pt>
                <c:pt idx="2">
                  <c:v>98.37</c:v>
                </c:pt>
                <c:pt idx="3">
                  <c:v>98.5</c:v>
                </c:pt>
                <c:pt idx="4">
                  <c:v>98.44</c:v>
                </c:pt>
              </c:numCache>
            </c:numRef>
          </c:val>
          <c:extLst>
            <c:ext xmlns:c16="http://schemas.microsoft.com/office/drawing/2014/chart" uri="{C3380CC4-5D6E-409C-BE32-E72D297353CC}">
              <c16:uniqueId val="{00000000-99A4-46F5-8F36-88ACD445CB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99A4-46F5-8F36-88ACD445CB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102.49</c:v>
                </c:pt>
                <c:pt idx="1">
                  <c:v>133.6</c:v>
                </c:pt>
                <c:pt idx="2">
                  <c:v>126.79</c:v>
                </c:pt>
                <c:pt idx="3">
                  <c:v>126.84</c:v>
                </c:pt>
                <c:pt idx="4">
                  <c:v>91.31</c:v>
                </c:pt>
              </c:numCache>
            </c:numRef>
          </c:val>
          <c:extLst>
            <c:ext xmlns:c16="http://schemas.microsoft.com/office/drawing/2014/chart" uri="{C3380CC4-5D6E-409C-BE32-E72D297353CC}">
              <c16:uniqueId val="{00000000-A079-40FC-AFB8-E0A06ED98E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A079-40FC-AFB8-E0A06ED98E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33.06</c:v>
                </c:pt>
                <c:pt idx="1">
                  <c:v>36.130000000000003</c:v>
                </c:pt>
                <c:pt idx="2">
                  <c:v>39.049999999999997</c:v>
                </c:pt>
                <c:pt idx="3">
                  <c:v>20.64</c:v>
                </c:pt>
                <c:pt idx="4">
                  <c:v>23.29</c:v>
                </c:pt>
              </c:numCache>
            </c:numRef>
          </c:val>
          <c:extLst>
            <c:ext xmlns:c16="http://schemas.microsoft.com/office/drawing/2014/chart" uri="{C3380CC4-5D6E-409C-BE32-E72D297353CC}">
              <c16:uniqueId val="{00000000-C54B-463E-B878-947A003418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C54B-463E-B878-947A003418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0F-4A5A-A8BE-B03ED301D1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790F-4A5A-A8BE-B03ED301D1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40-43E3-862B-63132CD07B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4D40-43E3-862B-63132CD07B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315.8</c:v>
                </c:pt>
                <c:pt idx="1">
                  <c:v>309.05</c:v>
                </c:pt>
                <c:pt idx="2">
                  <c:v>299.87</c:v>
                </c:pt>
                <c:pt idx="3">
                  <c:v>183.63</c:v>
                </c:pt>
                <c:pt idx="4">
                  <c:v>218.1</c:v>
                </c:pt>
              </c:numCache>
            </c:numRef>
          </c:val>
          <c:extLst>
            <c:ext xmlns:c16="http://schemas.microsoft.com/office/drawing/2014/chart" uri="{C3380CC4-5D6E-409C-BE32-E72D297353CC}">
              <c16:uniqueId val="{00000000-E743-4B58-9D45-4A3F46C224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E743-4B58-9D45-4A3F46C224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1089.97</c:v>
                </c:pt>
                <c:pt idx="1">
                  <c:v>770.56</c:v>
                </c:pt>
                <c:pt idx="2">
                  <c:v>715.91</c:v>
                </c:pt>
                <c:pt idx="3">
                  <c:v>658.15</c:v>
                </c:pt>
                <c:pt idx="4">
                  <c:v>608.47</c:v>
                </c:pt>
              </c:numCache>
            </c:numRef>
          </c:val>
          <c:extLst>
            <c:ext xmlns:c16="http://schemas.microsoft.com/office/drawing/2014/chart" uri="{C3380CC4-5D6E-409C-BE32-E72D297353CC}">
              <c16:uniqueId val="{00000000-E104-49F1-9F2B-AE1B2C005E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E104-49F1-9F2B-AE1B2C005E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102.44</c:v>
                </c:pt>
                <c:pt idx="1">
                  <c:v>140.08000000000001</c:v>
                </c:pt>
                <c:pt idx="2">
                  <c:v>131.5</c:v>
                </c:pt>
                <c:pt idx="3">
                  <c:v>131.56</c:v>
                </c:pt>
                <c:pt idx="4">
                  <c:v>89.14</c:v>
                </c:pt>
              </c:numCache>
            </c:numRef>
          </c:val>
          <c:extLst>
            <c:ext xmlns:c16="http://schemas.microsoft.com/office/drawing/2014/chart" uri="{C3380CC4-5D6E-409C-BE32-E72D297353CC}">
              <c16:uniqueId val="{00000000-7619-4A30-AB25-8C1E493C28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7619-4A30-AB25-8C1E493C28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106.08</c:v>
                </c:pt>
                <c:pt idx="1">
                  <c:v>101.26</c:v>
                </c:pt>
                <c:pt idx="2">
                  <c:v>109.08</c:v>
                </c:pt>
                <c:pt idx="3">
                  <c:v>108.92</c:v>
                </c:pt>
                <c:pt idx="4">
                  <c:v>165.94</c:v>
                </c:pt>
              </c:numCache>
            </c:numRef>
          </c:val>
          <c:extLst>
            <c:ext xmlns:c16="http://schemas.microsoft.com/office/drawing/2014/chart" uri="{C3380CC4-5D6E-409C-BE32-E72D297353CC}">
              <c16:uniqueId val="{00000000-B9C7-4ED7-B1A5-CFA31379BE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B9C7-4ED7-B1A5-CFA31379BE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Normal="100" workbookViewId="0">
      <selection activeCell="CE14" sqref="CE1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岩手県　奥州金ケ崎行政事務組合</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非設置</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79.41</v>
      </c>
      <c r="J10" s="37"/>
      <c r="K10" s="37"/>
      <c r="L10" s="37"/>
      <c r="M10" s="37"/>
      <c r="N10" s="37"/>
      <c r="O10" s="67"/>
      <c r="P10" s="57">
        <f>データ!$P$6</f>
        <v>94.51</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117178</v>
      </c>
      <c r="AM10" s="68"/>
      <c r="AN10" s="68"/>
      <c r="AO10" s="68"/>
      <c r="AP10" s="68"/>
      <c r="AQ10" s="68"/>
      <c r="AR10" s="68"/>
      <c r="AS10" s="68"/>
      <c r="AT10" s="36">
        <f>データ!$V$6</f>
        <v>752.69</v>
      </c>
      <c r="AU10" s="37"/>
      <c r="AV10" s="37"/>
      <c r="AW10" s="37"/>
      <c r="AX10" s="37"/>
      <c r="AY10" s="37"/>
      <c r="AZ10" s="37"/>
      <c r="BA10" s="37"/>
      <c r="BB10" s="57">
        <f>データ!$W$6</f>
        <v>155.68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vn2wQriTl2bcl43skRCtwgSiEU4LeAD+8jZ55n3wUnASxIx5SqeadB+RHMBlwOurUlxf9fZGDmx1B9C/uZCf8A==" saltValue="wi+suLpDs8X9OmHxqh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38733</v>
      </c>
      <c r="D6" s="20">
        <f t="shared" si="3"/>
        <v>46</v>
      </c>
      <c r="E6" s="20">
        <f t="shared" si="3"/>
        <v>1</v>
      </c>
      <c r="F6" s="20">
        <f t="shared" si="3"/>
        <v>0</v>
      </c>
      <c r="G6" s="20">
        <f t="shared" si="3"/>
        <v>2</v>
      </c>
      <c r="H6" s="20" t="str">
        <f t="shared" si="3"/>
        <v>岩手県　奥州金ケ崎行政事務組合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79.41</v>
      </c>
      <c r="P6" s="21">
        <f t="shared" si="3"/>
        <v>94.51</v>
      </c>
      <c r="Q6" s="21">
        <f t="shared" si="3"/>
        <v>0</v>
      </c>
      <c r="R6" s="21" t="str">
        <f t="shared" si="3"/>
        <v>-</v>
      </c>
      <c r="S6" s="21" t="str">
        <f t="shared" si="3"/>
        <v>-</v>
      </c>
      <c r="T6" s="21" t="str">
        <f t="shared" si="3"/>
        <v>-</v>
      </c>
      <c r="U6" s="21">
        <f t="shared" si="3"/>
        <v>117178</v>
      </c>
      <c r="V6" s="21">
        <f t="shared" si="3"/>
        <v>752.69</v>
      </c>
      <c r="W6" s="21">
        <f t="shared" si="3"/>
        <v>155.68</v>
      </c>
      <c r="X6" s="22">
        <f>IF(X7="",NA(),X7)</f>
        <v>102.49</v>
      </c>
      <c r="Y6" s="22">
        <f t="shared" ref="Y6:AG6" si="4">IF(Y7="",NA(),Y7)</f>
        <v>133.6</v>
      </c>
      <c r="Z6" s="22">
        <f t="shared" si="4"/>
        <v>126.79</v>
      </c>
      <c r="AA6" s="22">
        <f t="shared" si="4"/>
        <v>126.84</v>
      </c>
      <c r="AB6" s="22">
        <f t="shared" si="4"/>
        <v>91.31</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315.8</v>
      </c>
      <c r="AU6" s="22">
        <f t="shared" ref="AU6:BC6" si="6">IF(AU7="",NA(),AU7)</f>
        <v>309.05</v>
      </c>
      <c r="AV6" s="22">
        <f t="shared" si="6"/>
        <v>299.87</v>
      </c>
      <c r="AW6" s="22">
        <f t="shared" si="6"/>
        <v>183.63</v>
      </c>
      <c r="AX6" s="22">
        <f t="shared" si="6"/>
        <v>218.1</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1089.97</v>
      </c>
      <c r="BF6" s="22">
        <f t="shared" ref="BF6:BN6" si="7">IF(BF7="",NA(),BF7)</f>
        <v>770.56</v>
      </c>
      <c r="BG6" s="22">
        <f t="shared" si="7"/>
        <v>715.91</v>
      </c>
      <c r="BH6" s="22">
        <f t="shared" si="7"/>
        <v>658.15</v>
      </c>
      <c r="BI6" s="22">
        <f t="shared" si="7"/>
        <v>608.47</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102.44</v>
      </c>
      <c r="BQ6" s="22">
        <f t="shared" ref="BQ6:BY6" si="8">IF(BQ7="",NA(),BQ7)</f>
        <v>140.08000000000001</v>
      </c>
      <c r="BR6" s="22">
        <f t="shared" si="8"/>
        <v>131.5</v>
      </c>
      <c r="BS6" s="22">
        <f t="shared" si="8"/>
        <v>131.56</v>
      </c>
      <c r="BT6" s="22">
        <f t="shared" si="8"/>
        <v>89.14</v>
      </c>
      <c r="BU6" s="22">
        <f t="shared" si="8"/>
        <v>112.84</v>
      </c>
      <c r="BV6" s="22">
        <f t="shared" si="8"/>
        <v>110.77</v>
      </c>
      <c r="BW6" s="22">
        <f t="shared" si="8"/>
        <v>112.35</v>
      </c>
      <c r="BX6" s="22">
        <f t="shared" si="8"/>
        <v>106.47</v>
      </c>
      <c r="BY6" s="22">
        <f t="shared" si="8"/>
        <v>107.7</v>
      </c>
      <c r="BZ6" s="21" t="str">
        <f>IF(BZ7="","",IF(BZ7="-","【-】","【"&amp;SUBSTITUTE(TEXT(BZ7,"#,##0.00"),"-","△")&amp;"】"))</f>
        <v>【107.70】</v>
      </c>
      <c r="CA6" s="22">
        <f>IF(CA7="",NA(),CA7)</f>
        <v>106.08</v>
      </c>
      <c r="CB6" s="22">
        <f t="shared" ref="CB6:CJ6" si="9">IF(CB7="",NA(),CB7)</f>
        <v>101.26</v>
      </c>
      <c r="CC6" s="22">
        <f t="shared" si="9"/>
        <v>109.08</v>
      </c>
      <c r="CD6" s="22">
        <f t="shared" si="9"/>
        <v>108.92</v>
      </c>
      <c r="CE6" s="22">
        <f t="shared" si="9"/>
        <v>165.94</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71.02</v>
      </c>
      <c r="CM6" s="22">
        <f t="shared" ref="CM6:CU6" si="10">IF(CM7="",NA(),CM7)</f>
        <v>71.98</v>
      </c>
      <c r="CN6" s="22">
        <f t="shared" si="10"/>
        <v>70.87</v>
      </c>
      <c r="CO6" s="22">
        <f t="shared" si="10"/>
        <v>70.87</v>
      </c>
      <c r="CP6" s="22">
        <f t="shared" si="10"/>
        <v>67.81</v>
      </c>
      <c r="CQ6" s="22">
        <f t="shared" si="10"/>
        <v>61.69</v>
      </c>
      <c r="CR6" s="22">
        <f t="shared" si="10"/>
        <v>62.26</v>
      </c>
      <c r="CS6" s="22">
        <f t="shared" si="10"/>
        <v>62.22</v>
      </c>
      <c r="CT6" s="22">
        <f t="shared" si="10"/>
        <v>61.45</v>
      </c>
      <c r="CU6" s="22">
        <f t="shared" si="10"/>
        <v>61.63</v>
      </c>
      <c r="CV6" s="21" t="str">
        <f>IF(CV7="","",IF(CV7="-","【-】","【"&amp;SUBSTITUTE(TEXT(CV7,"#,##0.00"),"-","△")&amp;"】"))</f>
        <v>【61.63】</v>
      </c>
      <c r="CW6" s="22">
        <f>IF(CW7="",NA(),CW7)</f>
        <v>98.36</v>
      </c>
      <c r="CX6" s="22">
        <f t="shared" ref="CX6:DF6" si="11">IF(CX7="",NA(),CX7)</f>
        <v>98.3</v>
      </c>
      <c r="CY6" s="22">
        <f t="shared" si="11"/>
        <v>98.37</v>
      </c>
      <c r="CZ6" s="22">
        <f t="shared" si="11"/>
        <v>98.5</v>
      </c>
      <c r="DA6" s="22">
        <f t="shared" si="11"/>
        <v>98.44</v>
      </c>
      <c r="DB6" s="22">
        <f t="shared" si="11"/>
        <v>100</v>
      </c>
      <c r="DC6" s="22">
        <f t="shared" si="11"/>
        <v>100.16</v>
      </c>
      <c r="DD6" s="22">
        <f t="shared" si="11"/>
        <v>100.28</v>
      </c>
      <c r="DE6" s="22">
        <f t="shared" si="11"/>
        <v>100.29</v>
      </c>
      <c r="DF6" s="22">
        <f t="shared" si="11"/>
        <v>100.36</v>
      </c>
      <c r="DG6" s="21" t="str">
        <f>IF(DG7="","",IF(DG7="-","【-】","【"&amp;SUBSTITUTE(TEXT(DG7,"#,##0.00"),"-","△")&amp;"】"))</f>
        <v>【100.36】</v>
      </c>
      <c r="DH6" s="22">
        <f>IF(DH7="",NA(),DH7)</f>
        <v>33.06</v>
      </c>
      <c r="DI6" s="22">
        <f t="shared" ref="DI6:DQ6" si="12">IF(DI7="",NA(),DI7)</f>
        <v>36.130000000000003</v>
      </c>
      <c r="DJ6" s="22">
        <f t="shared" si="12"/>
        <v>39.049999999999997</v>
      </c>
      <c r="DK6" s="22">
        <f t="shared" si="12"/>
        <v>20.64</v>
      </c>
      <c r="DL6" s="22">
        <f t="shared" si="12"/>
        <v>23.29</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38733</v>
      </c>
      <c r="D7" s="24">
        <v>46</v>
      </c>
      <c r="E7" s="24">
        <v>1</v>
      </c>
      <c r="F7" s="24">
        <v>0</v>
      </c>
      <c r="G7" s="24">
        <v>2</v>
      </c>
      <c r="H7" s="24" t="s">
        <v>93</v>
      </c>
      <c r="I7" s="24" t="s">
        <v>94</v>
      </c>
      <c r="J7" s="24" t="s">
        <v>95</v>
      </c>
      <c r="K7" s="24" t="s">
        <v>96</v>
      </c>
      <c r="L7" s="24" t="s">
        <v>97</v>
      </c>
      <c r="M7" s="24" t="s">
        <v>98</v>
      </c>
      <c r="N7" s="25" t="s">
        <v>99</v>
      </c>
      <c r="O7" s="25">
        <v>79.41</v>
      </c>
      <c r="P7" s="25">
        <v>94.51</v>
      </c>
      <c r="Q7" s="25">
        <v>0</v>
      </c>
      <c r="R7" s="25" t="s">
        <v>99</v>
      </c>
      <c r="S7" s="25" t="s">
        <v>99</v>
      </c>
      <c r="T7" s="25" t="s">
        <v>99</v>
      </c>
      <c r="U7" s="25">
        <v>117178</v>
      </c>
      <c r="V7" s="25">
        <v>752.69</v>
      </c>
      <c r="W7" s="25">
        <v>155.68</v>
      </c>
      <c r="X7" s="25">
        <v>102.49</v>
      </c>
      <c r="Y7" s="25">
        <v>133.6</v>
      </c>
      <c r="Z7" s="25">
        <v>126.79</v>
      </c>
      <c r="AA7" s="25">
        <v>126.84</v>
      </c>
      <c r="AB7" s="25">
        <v>91.31</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315.8</v>
      </c>
      <c r="AU7" s="25">
        <v>309.05</v>
      </c>
      <c r="AV7" s="25">
        <v>299.87</v>
      </c>
      <c r="AW7" s="25">
        <v>183.63</v>
      </c>
      <c r="AX7" s="25">
        <v>218.1</v>
      </c>
      <c r="AY7" s="25">
        <v>271.10000000000002</v>
      </c>
      <c r="AZ7" s="25">
        <v>284.45</v>
      </c>
      <c r="BA7" s="25">
        <v>309.23</v>
      </c>
      <c r="BB7" s="25">
        <v>313.43</v>
      </c>
      <c r="BC7" s="25">
        <v>303.10000000000002</v>
      </c>
      <c r="BD7" s="25">
        <v>303.10000000000002</v>
      </c>
      <c r="BE7" s="25">
        <v>1089.97</v>
      </c>
      <c r="BF7" s="25">
        <v>770.56</v>
      </c>
      <c r="BG7" s="25">
        <v>715.91</v>
      </c>
      <c r="BH7" s="25">
        <v>658.15</v>
      </c>
      <c r="BI7" s="25">
        <v>608.47</v>
      </c>
      <c r="BJ7" s="25">
        <v>272.95999999999998</v>
      </c>
      <c r="BK7" s="25">
        <v>260.95999999999998</v>
      </c>
      <c r="BL7" s="25">
        <v>240.07</v>
      </c>
      <c r="BM7" s="25">
        <v>224.81</v>
      </c>
      <c r="BN7" s="25">
        <v>210.83</v>
      </c>
      <c r="BO7" s="25">
        <v>210.83</v>
      </c>
      <c r="BP7" s="25">
        <v>102.44</v>
      </c>
      <c r="BQ7" s="25">
        <v>140.08000000000001</v>
      </c>
      <c r="BR7" s="25">
        <v>131.5</v>
      </c>
      <c r="BS7" s="25">
        <v>131.56</v>
      </c>
      <c r="BT7" s="25">
        <v>89.14</v>
      </c>
      <c r="BU7" s="25">
        <v>112.84</v>
      </c>
      <c r="BV7" s="25">
        <v>110.77</v>
      </c>
      <c r="BW7" s="25">
        <v>112.35</v>
      </c>
      <c r="BX7" s="25">
        <v>106.47</v>
      </c>
      <c r="BY7" s="25">
        <v>107.7</v>
      </c>
      <c r="BZ7" s="25">
        <v>107.7</v>
      </c>
      <c r="CA7" s="25">
        <v>106.08</v>
      </c>
      <c r="CB7" s="25">
        <v>101.26</v>
      </c>
      <c r="CC7" s="25">
        <v>109.08</v>
      </c>
      <c r="CD7" s="25">
        <v>108.92</v>
      </c>
      <c r="CE7" s="25">
        <v>165.94</v>
      </c>
      <c r="CF7" s="25">
        <v>73.849999999999994</v>
      </c>
      <c r="CG7" s="25">
        <v>73.180000000000007</v>
      </c>
      <c r="CH7" s="25">
        <v>73.05</v>
      </c>
      <c r="CI7" s="25">
        <v>77.53</v>
      </c>
      <c r="CJ7" s="25">
        <v>76.25</v>
      </c>
      <c r="CK7" s="25">
        <v>76.25</v>
      </c>
      <c r="CL7" s="25">
        <v>71.02</v>
      </c>
      <c r="CM7" s="25">
        <v>71.98</v>
      </c>
      <c r="CN7" s="25">
        <v>70.87</v>
      </c>
      <c r="CO7" s="25">
        <v>70.87</v>
      </c>
      <c r="CP7" s="25">
        <v>67.81</v>
      </c>
      <c r="CQ7" s="25">
        <v>61.69</v>
      </c>
      <c r="CR7" s="25">
        <v>62.26</v>
      </c>
      <c r="CS7" s="25">
        <v>62.22</v>
      </c>
      <c r="CT7" s="25">
        <v>61.45</v>
      </c>
      <c r="CU7" s="25">
        <v>61.63</v>
      </c>
      <c r="CV7" s="25">
        <v>61.63</v>
      </c>
      <c r="CW7" s="25">
        <v>98.36</v>
      </c>
      <c r="CX7" s="25">
        <v>98.3</v>
      </c>
      <c r="CY7" s="25">
        <v>98.37</v>
      </c>
      <c r="CZ7" s="25">
        <v>98.5</v>
      </c>
      <c r="DA7" s="25">
        <v>98.44</v>
      </c>
      <c r="DB7" s="25">
        <v>100</v>
      </c>
      <c r="DC7" s="25">
        <v>100.16</v>
      </c>
      <c r="DD7" s="25">
        <v>100.28</v>
      </c>
      <c r="DE7" s="25">
        <v>100.29</v>
      </c>
      <c r="DF7" s="25">
        <v>100.36</v>
      </c>
      <c r="DG7" s="25">
        <v>100.36</v>
      </c>
      <c r="DH7" s="25">
        <v>33.06</v>
      </c>
      <c r="DI7" s="25">
        <v>36.130000000000003</v>
      </c>
      <c r="DJ7" s="25">
        <v>39.049999999999997</v>
      </c>
      <c r="DK7" s="25">
        <v>20.64</v>
      </c>
      <c r="DL7" s="25">
        <v>23.29</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User0009</cp:lastModifiedBy>
  <cp:lastPrinted>2025-01-30T05:48:32Z</cp:lastPrinted>
  <dcterms:created xsi:type="dcterms:W3CDTF">2025-01-24T06:44:21Z</dcterms:created>
  <dcterms:modified xsi:type="dcterms:W3CDTF">2025-01-30T05:51:46Z</dcterms:modified>
  <cp:category/>
</cp:coreProperties>
</file>