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81.17\市町村課nas\05　地方債\11 地方公営企業\26 経営比較分析表\R7\02_経営比較分析表\03_市町村→県\38733_奥州金ケ崎行政事務組合\010_上水道（法適用）\"/>
    </mc:Choice>
  </mc:AlternateContent>
  <xr:revisionPtr revIDLastSave="0" documentId="13_ncr:1_{62C4F698-2CB8-4AED-B7F2-4CB2FC6AA3BC}" xr6:coauthVersionLast="47" xr6:coauthVersionMax="47" xr10:uidLastSave="{00000000-0000-0000-0000-000000000000}"/>
  <workbookProtection workbookAlgorithmName="SHA-512" workbookHashValue="docNGltyXQMek2LocOUlvb3DMYfIiONw/9dp3DLTzX9EVIARoUiPxfPu5Fc+XE3KxjKUhjge37wxB934ouubCw==" workbookSaltValue="28+Aujh2K7tGbXEjlELlTg==" workbookSpinCount="100000" lockStructure="1"/>
  <bookViews>
    <workbookView xWindow="28680" yWindow="-648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E85" i="4"/>
  <c r="BB10" i="4"/>
  <c r="AT10" i="4"/>
  <c r="W10" i="4"/>
  <c r="I10" i="4"/>
  <c r="B10" i="4"/>
  <c r="BB8" i="4"/>
  <c r="AT8" i="4"/>
  <c r="AL8" i="4"/>
  <c r="W8" i="4"/>
  <c r="P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<sst xmlns="http://schemas.openxmlformats.org/spreadsheetml/2006/main" count="231" uniqueCount="112">
  <si>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</si>
  <si>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</si>
  <si>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</si>
  <si>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</si>
  <si>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</si>
  <si>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</si>
  <si>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</si>
  <si>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</si>
  <si>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</si>
  <si>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</si>
  <si>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</si>
  <si>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</si>
  <si>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</si>
  <si>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</si>
  <si>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</si>
  <si>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</si>
  <si>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</si>
  <si>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</si>
  <si>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</si>
  <si>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</si>
  <si>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</si>
  <si>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</si>
  <si>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</si>
  <si>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</si>
  <si>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</si>
  <si>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</si>
  <si>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</si>
  <si>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</si>
  <si>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</si>
  <si>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</si>
  <si>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</si>
  <si>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</si>
  <si>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</si>
  <si>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</si>
  <si>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</si>
  <si>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</si>
  <si>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</si>
  <si>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</si>
  <si>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</si>
  <si>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</si>
  <si>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</si>
  <si>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</si>
  <si>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</si>
  <si>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</si>
  <si>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</si>
  <si>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</si>
  <si>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</si>
  <si>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</si>
  <si>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</si>
  <si>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</si>
  <si>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</si>
  <si>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</si>
  <si>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</si>
  <si>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</si>
  <si>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</si>
  <si>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</si>
  <si>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</si>
  <si>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</si>
  <si>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</si>
  <si>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</si>
  <si>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</si>
  <si>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</si>
  <si>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</si>
  <si>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</si>
  <si>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</si>
  <si>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</si>
  <si>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</si>
  <si>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</si>
  <si>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</si>
  <si>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</si>
  <si>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</si>
  <si>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</si>
  <si>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</si>
  <si>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</si>
  <si>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</si>
  <si>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</si>
  <si>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</si>
  <si>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</si>
  <si>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</si>
  <si>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</si>
  <si>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</si>
  <si>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</si>
  <si>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</si>
  <si>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</si>
  <si>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</si>
  <si>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</si>
  <si>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</si>
  <si>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</si>
  <si>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</si>
  <si>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</si>
  <si>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</si>
  <si>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</si>
  <si>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</si>
  <si>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</si>
  <si>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</si>
  <si>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</si>
  <si>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</si>
  <si>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</si>
  <si>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</si>
  <si>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</si>
  <si>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</si>
  <si>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</si>
  <si>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</si>
  <si>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</si>
  <si>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</si>
  <si>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</si>
  <si>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</si>
  <si>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</si>
  <si>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</si>
  <si>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水道施設の老朽度具合を示す有形固定資産減価償却率は26.15％で、前年度に比べ2.86ポイント増加しました。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35" eb="37">
      <t>タイヨウ</t>
    </rPh>
    <rPh sb="37" eb="39">
      <t>ネンスウ</t>
    </rPh>
    <rPh sb="41" eb="42">
      <t>ネン</t>
    </rPh>
    <rPh sb="44" eb="45">
      <t>コ</t>
    </rPh>
    <rPh sb="55" eb="57">
      <t>スウチ</t>
    </rPh>
    <rPh sb="59" eb="60">
      <t>アラワ</t>
    </rPh>
    <phoneticPr fontId="4"/>
  </si>
  <si>
    <r>
      <rPr>
        <sz val="11"/>
        <color theme="1"/>
        <rFont val="ＭＳ ゴシック"/>
        <family val="3"/>
        <charset val="128"/>
      </rPr>
      <t>①経常収支比率は、単年度の収支が赤字であることを示す100％未満となっています。これは送水施設等の資産の一部を整理していた建設仮勘定を令和４年度に本勘定に振替えたことにより当年度の減価償却費が増加したことによるものです。</t>
    </r>
    <r>
      <rPr>
        <sz val="11"/>
        <color rgb="FFFF0000"/>
        <rFont val="ＭＳ ゴシック"/>
        <family val="3"/>
        <charset val="128"/>
      </rPr>
      <t xml:space="preserve">
</t>
    </r>
    <r>
      <rPr>
        <sz val="11"/>
        <color theme="1"/>
        <rFont val="ＭＳ ゴシック"/>
        <family val="3"/>
        <charset val="128"/>
      </rPr>
      <t>➁累積欠損金比率は、累積欠損金が発生していないため0％となっています。</t>
    </r>
    <r>
      <rPr>
        <sz val="11"/>
        <color rgb="FFFF0000"/>
        <rFont val="ＭＳ ゴシック"/>
        <family val="3"/>
        <charset val="128"/>
      </rPr>
      <t xml:space="preserve">
</t>
    </r>
    <r>
      <rPr>
        <sz val="11"/>
        <color theme="1"/>
        <rFont val="ＭＳ ゴシック"/>
        <family val="3"/>
        <charset val="128"/>
      </rPr>
      <t>③流動比率は100％以上となっており、類似団体と比べ平均値を下回っていますが、未払金及び企業債償還額の減少より、比率は増加傾向にあります。</t>
    </r>
    <r>
      <rPr>
        <sz val="11"/>
        <color rgb="FFFF0000"/>
        <rFont val="ＭＳ ゴシック"/>
        <family val="3"/>
        <charset val="128"/>
      </rPr>
      <t xml:space="preserve">
</t>
    </r>
    <r>
      <rPr>
        <sz val="11"/>
        <color theme="1"/>
        <rFont val="ＭＳ ゴシック"/>
        <family val="3"/>
        <charset val="128"/>
      </rPr>
      <t>④企業債残高対給水収益比率は、平均値を大幅に上回ってますが、既往債の償還が進み企業債残高が減少していることから、前年度に比べおよそ50ポイントの減となっています。</t>
    </r>
    <r>
      <rPr>
        <sz val="11"/>
        <color rgb="FFFF0000"/>
        <rFont val="ＭＳ ゴシック"/>
        <family val="3"/>
        <charset val="128"/>
      </rPr>
      <t xml:space="preserve">
</t>
    </r>
    <r>
      <rPr>
        <sz val="11"/>
        <color theme="1"/>
        <rFont val="ＭＳ ゴシック"/>
        <family val="3"/>
        <charset val="128"/>
      </rPr>
      <t>⑤料金回収率は、給水に係る費用がどの程度給水収益で賄えているかを表します。100％を下回っているため、料金収入で経費が賄われていない状態にあります。</t>
    </r>
    <r>
      <rPr>
        <sz val="11"/>
        <color rgb="FFFF0000"/>
        <rFont val="ＭＳ ゴシック"/>
        <family val="3"/>
        <charset val="128"/>
      </rPr>
      <t xml:space="preserve">
</t>
    </r>
    <r>
      <rPr>
        <sz val="11"/>
        <color theme="1"/>
        <rFont val="ＭＳ ゴシック"/>
        <family val="3"/>
        <charset val="128"/>
      </rPr>
      <t>⑥給水原価は、有収水量1㎥あたりについて、どれだけの費用がかかっているかを表し、類似団体平均値を大幅に上回っていることから、更なる経費の節減等に努めます。</t>
    </r>
    <r>
      <rPr>
        <sz val="11"/>
        <color rgb="FFFF0000"/>
        <rFont val="ＭＳ ゴシック"/>
        <family val="3"/>
        <charset val="128"/>
      </rPr>
      <t xml:space="preserve">
</t>
    </r>
    <r>
      <rPr>
        <sz val="11"/>
        <color theme="1"/>
        <rFont val="ＭＳ ゴシック"/>
        <family val="3"/>
        <charset val="128"/>
      </rPr>
      <t>⑦施設利用率は、施設の利用状況や適正規模を表し、類似団体平均値を上回っており、効率的な施設の運用を行っています。</t>
    </r>
    <r>
      <rPr>
        <sz val="11"/>
        <color rgb="FFFF0000"/>
        <rFont val="ＭＳ ゴシック"/>
        <family val="3"/>
        <charset val="128"/>
      </rPr>
      <t xml:space="preserve">
</t>
    </r>
    <r>
      <rPr>
        <sz val="11"/>
        <color theme="1"/>
        <rFont val="ＭＳ ゴシック"/>
        <family val="3"/>
        <charset val="128"/>
      </rPr>
      <t>⑧有収率は、施設の稼働が収益につながっているかを判断するもので、類似団体の平均値を下回っているものの、98％台を維持しております。今後100％を目標に維持管理に努めます。</t>
    </r>
    <rPh sb="16" eb="17">
      <t>アカ</t>
    </rPh>
    <rPh sb="30" eb="32">
      <t>ミマン</t>
    </rPh>
    <rPh sb="112" eb="114">
      <t>ルイセキ</t>
    </rPh>
    <rPh sb="198" eb="200">
      <t>ゲンショウ</t>
    </rPh>
    <rPh sb="203" eb="205">
      <t>ヒリツ</t>
    </rPh>
    <rPh sb="232" eb="235">
      <t>ヘイキンチ</t>
    </rPh>
    <rPh sb="236" eb="238">
      <t>オオハバ</t>
    </rPh>
    <rPh sb="239" eb="241">
      <t>ウワマワ</t>
    </rPh>
    <rPh sb="247" eb="248">
      <t>スデ</t>
    </rPh>
    <rPh sb="341" eb="343">
      <t>シタマワ</t>
    </rPh>
    <rPh sb="375" eb="376">
      <t>サラ</t>
    </rPh>
    <rPh sb="382" eb="383">
      <t>ヒ</t>
    </rPh>
    <rPh sb="388" eb="389">
      <t>ツト</t>
    </rPh>
    <rPh sb="416" eb="417">
      <t>クラ</t>
    </rPh>
    <rPh sb="422" eb="424">
      <t>オオハバ</t>
    </rPh>
    <rPh sb="428" eb="429">
      <t>エン</t>
    </rPh>
    <rPh sb="429" eb="431">
      <t>ゾウカ</t>
    </rPh>
    <rPh sb="459" eb="461">
      <t>ケイヒ</t>
    </rPh>
    <rPh sb="462" eb="464">
      <t>セツゲン</t>
    </rPh>
    <rPh sb="464" eb="465">
      <t>トウ</t>
    </rPh>
    <rPh sb="466" eb="467">
      <t>ツト</t>
    </rPh>
    <rPh sb="570" eb="572">
      <t>シタマワ</t>
    </rPh>
    <rPh sb="583" eb="584">
      <t>ダイ</t>
    </rPh>
    <rPh sb="585" eb="587">
      <t>イジ</t>
    </rPh>
    <phoneticPr fontId="4"/>
  </si>
  <si>
    <r>
      <t>　</t>
    </r>
    <r>
      <rPr>
        <sz val="11"/>
        <color theme="1"/>
        <rFont val="ＭＳ ゴシック"/>
        <family val="3"/>
        <charset val="128"/>
      </rPr>
      <t>持続可能な水道用水供給事業経営と適切な設備更新計画についてアセットマネジメントを行い、健全経営に努めます。今後、給水人口の減少に加え、物価高騰によるコストの増などもあり、厳しい経営環境が続くことが予想されます。
　また、たんこう浄水場３期整備に向けて実施設計（基本設計）業務を進める過程において、事業費が大幅な増額になったことにより、令和10年までとしていた「たんこう浄水場３期整備」の完了が厳しい見通しとなったため、今後の事業推進について検
討組織を設置し、事業の推進を検討しています。</t>
    </r>
    <rPh sb="1" eb="3">
      <t>ジゾク</t>
    </rPh>
    <rPh sb="3" eb="5">
      <t>カノウ</t>
    </rPh>
    <rPh sb="6" eb="8">
      <t>スイドウ</t>
    </rPh>
    <rPh sb="8" eb="10">
      <t>ヨウスイ</t>
    </rPh>
    <rPh sb="10" eb="12">
      <t>キョウキュウ</t>
    </rPh>
    <rPh sb="12" eb="14">
      <t>ジギョウ</t>
    </rPh>
    <rPh sb="14" eb="16">
      <t>ケイエイ</t>
    </rPh>
    <rPh sb="17" eb="19">
      <t>テキセツ</t>
    </rPh>
    <rPh sb="20" eb="22">
      <t>セツビ</t>
    </rPh>
    <rPh sb="22" eb="24">
      <t>コウシン</t>
    </rPh>
    <rPh sb="24" eb="26">
      <t>ケイカク</t>
    </rPh>
    <rPh sb="41" eb="42">
      <t>オコナ</t>
    </rPh>
    <rPh sb="54" eb="56">
      <t>コンゴ</t>
    </rPh>
    <rPh sb="57" eb="59">
      <t>キュウスイ</t>
    </rPh>
    <rPh sb="59" eb="61">
      <t>ジンコウ</t>
    </rPh>
    <rPh sb="62" eb="64">
      <t>ゲンショウ</t>
    </rPh>
    <rPh sb="65" eb="66">
      <t>クワ</t>
    </rPh>
    <rPh sb="227" eb="229">
      <t>セッチ</t>
    </rPh>
    <rPh sb="231" eb="233">
      <t>ジギョウ</t>
    </rPh>
    <rPh sb="234" eb="236">
      <t>スイシン</t>
    </rPh>
    <rPh sb="237" eb="23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</si>
</sst>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49-4787-8457-49A6D27CB94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249-4787-8457-49A6D27CB94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71.98</c:v>
                </c:pt>
                <c:pt idx="1">
                  <c:v>70.87</c:v>
                </c:pt>
                <c:pt idx="2">
                  <c:v>70.87</c:v>
                </c:pt>
                <c:pt idx="3">
                  <c:v>67.81</c:v>
                </c:pt>
                <c:pt idx="4">
                  <c:v>67.75</c:v>
                </c:pt>
              </c:numCache>
            </c:numRef>
          </c:val>
          <c:extLst>
            <c:ext xmlns:c16="http://schemas.microsoft.com/office/drawing/2014/chart" uri="{C3380CC4-5D6E-409C-BE32-E72D297353CC}">
              <c16:uniqueId val="{00000000-F7A5-4B08-8721-3201DAFCB0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F7A5-4B08-8721-3201DAFCB0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98.3</c:v>
                </c:pt>
                <c:pt idx="1">
                  <c:v>98.37</c:v>
                </c:pt>
                <c:pt idx="2">
                  <c:v>98.5</c:v>
                </c:pt>
                <c:pt idx="3">
                  <c:v>98.44</c:v>
                </c:pt>
                <c:pt idx="4">
                  <c:v>98.83</c:v>
                </c:pt>
              </c:numCache>
            </c:numRef>
          </c:val>
          <c:extLst>
            <c:ext xmlns:c16="http://schemas.microsoft.com/office/drawing/2014/chart" uri="{C3380CC4-5D6E-409C-BE32-E72D297353CC}">
              <c16:uniqueId val="{00000000-E00B-49AA-B234-D45A69FDDE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00B-49AA-B234-D45A69FDDE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133.6</c:v>
                </c:pt>
                <c:pt idx="1">
                  <c:v>126.79</c:v>
                </c:pt>
                <c:pt idx="2">
                  <c:v>126.84</c:v>
                </c:pt>
                <c:pt idx="3">
                  <c:v>91.31</c:v>
                </c:pt>
                <c:pt idx="4">
                  <c:v>93.5</c:v>
                </c:pt>
              </c:numCache>
            </c:numRef>
          </c:val>
          <c:extLst>
            <c:ext xmlns:c16="http://schemas.microsoft.com/office/drawing/2014/chart" uri="{C3380CC4-5D6E-409C-BE32-E72D297353CC}">
              <c16:uniqueId val="{00000000-C996-4E90-A202-A36D1F7DD0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C996-4E90-A202-A36D1F7DD0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36.130000000000003</c:v>
                </c:pt>
                <c:pt idx="1">
                  <c:v>39.049999999999997</c:v>
                </c:pt>
                <c:pt idx="2">
                  <c:v>20.64</c:v>
                </c:pt>
                <c:pt idx="3">
                  <c:v>23.29</c:v>
                </c:pt>
                <c:pt idx="4">
                  <c:v>26.15</c:v>
                </c:pt>
              </c:numCache>
            </c:numRef>
          </c:val>
          <c:extLst>
            <c:ext xmlns:c16="http://schemas.microsoft.com/office/drawing/2014/chart" uri="{C3380CC4-5D6E-409C-BE32-E72D297353CC}">
              <c16:uniqueId val="{00000000-1D6A-410C-8C8C-1DF72495C4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1D6A-410C-8C8C-1DF72495C4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1C-4F82-AD52-13354BBD49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571C-4F82-AD52-13354BBD49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83-47FC-9D59-76A528FE052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BA83-47FC-9D59-76A528FE052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309.05</c:v>
                </c:pt>
                <c:pt idx="1">
                  <c:v>299.87</c:v>
                </c:pt>
                <c:pt idx="2">
                  <c:v>183.63</c:v>
                </c:pt>
                <c:pt idx="3">
                  <c:v>218.1</c:v>
                </c:pt>
                <c:pt idx="4">
                  <c:v>255.54</c:v>
                </c:pt>
              </c:numCache>
            </c:numRef>
          </c:val>
          <c:extLst>
            <c:ext xmlns:c16="http://schemas.microsoft.com/office/drawing/2014/chart" uri="{C3380CC4-5D6E-409C-BE32-E72D297353CC}">
              <c16:uniqueId val="{00000000-D2B6-4104-9354-5F6FFA0CB0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D2B6-4104-9354-5F6FFA0CB0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770.56</c:v>
                </c:pt>
                <c:pt idx="1">
                  <c:v>715.91</c:v>
                </c:pt>
                <c:pt idx="2">
                  <c:v>658.15</c:v>
                </c:pt>
                <c:pt idx="3">
                  <c:v>608.47</c:v>
                </c:pt>
                <c:pt idx="4">
                  <c:v>557.20000000000005</c:v>
                </c:pt>
              </c:numCache>
            </c:numRef>
          </c:val>
          <c:extLst>
            <c:ext xmlns:c16="http://schemas.microsoft.com/office/drawing/2014/chart" uri="{C3380CC4-5D6E-409C-BE32-E72D297353CC}">
              <c16:uniqueId val="{00000000-0205-400B-916F-98E7A85CAB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205-400B-916F-98E7A85CAB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140.08000000000001</c:v>
                </c:pt>
                <c:pt idx="1">
                  <c:v>131.5</c:v>
                </c:pt>
                <c:pt idx="2">
                  <c:v>131.56</c:v>
                </c:pt>
                <c:pt idx="3">
                  <c:v>89.14</c:v>
                </c:pt>
                <c:pt idx="4">
                  <c:v>91.75</c:v>
                </c:pt>
              </c:numCache>
            </c:numRef>
          </c:val>
          <c:extLst>
            <c:ext xmlns:c16="http://schemas.microsoft.com/office/drawing/2014/chart" uri="{C3380CC4-5D6E-409C-BE32-E72D297353CC}">
              <c16:uniqueId val="{00000000-FF01-4328-BEA0-3662450FD9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F01-4328-BEA0-3662450FD9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101.26</c:v>
                </c:pt>
                <c:pt idx="1">
                  <c:v>109.08</c:v>
                </c:pt>
                <c:pt idx="2">
                  <c:v>108.92</c:v>
                </c:pt>
                <c:pt idx="3">
                  <c:v>165.94</c:v>
                </c:pt>
                <c:pt idx="4">
                  <c:v>161.18</c:v>
                </c:pt>
              </c:numCache>
            </c:numRef>
          </c:val>
          <c:extLst>
            <c:ext xmlns:c16="http://schemas.microsoft.com/office/drawing/2014/chart" uri="{C3380CC4-5D6E-409C-BE32-E72D297353CC}">
              <c16:uniqueId val="{00000000-0C90-48C0-8FF6-3F9F789BC4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0C90-48C0-8FF6-3F9F789BC4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CL29" sqref="CL2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岩手県　奥州金ケ崎行政事務組合</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80.900000000000006</v>
      </c>
      <c r="J10" s="46"/>
      <c r="K10" s="46"/>
      <c r="L10" s="46"/>
      <c r="M10" s="46"/>
      <c r="N10" s="46"/>
      <c r="O10" s="80"/>
      <c r="P10" s="47">
        <f>データ!$P$6</f>
        <v>94.95</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116041</v>
      </c>
      <c r="AM10" s="44"/>
      <c r="AN10" s="44"/>
      <c r="AO10" s="44"/>
      <c r="AP10" s="44"/>
      <c r="AQ10" s="44"/>
      <c r="AR10" s="44"/>
      <c r="AS10" s="44"/>
      <c r="AT10" s="45">
        <f>データ!$V$6</f>
        <v>752.69</v>
      </c>
      <c r="AU10" s="46"/>
      <c r="AV10" s="46"/>
      <c r="AW10" s="46"/>
      <c r="AX10" s="46"/>
      <c r="AY10" s="46"/>
      <c r="AZ10" s="46"/>
      <c r="BA10" s="46"/>
      <c r="BB10" s="47">
        <f>データ!$W$6</f>
        <v>154.16999999999999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bTjqerxpTenU8tmf0imGy+z9+BSBmfr7aEZxvGOh0Sinn5iZVVr/ku69w3CJ+hjFYD7mtZ2dSwKZaLgzv7l6LQ==" saltValue="CGsxnUZIPBoLFUWOorHKy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38733</v>
      </c>
      <c r="D6" s="20">
        <f t="shared" si="3"/>
        <v>46</v>
      </c>
      <c r="E6" s="20">
        <f t="shared" si="3"/>
        <v>1</v>
      </c>
      <c r="F6" s="20">
        <f t="shared" si="3"/>
        <v>0</v>
      </c>
      <c r="G6" s="20">
        <f t="shared" si="3"/>
        <v>2</v>
      </c>
      <c r="H6" s="20" t="str">
        <f t="shared" si="3"/>
        <v>岩手県　奥州金ケ崎行政事務組合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80.900000000000006</v>
      </c>
      <c r="P6" s="21">
        <f t="shared" si="3"/>
        <v>94.95</v>
      </c>
      <c r="Q6" s="21">
        <f t="shared" si="3"/>
        <v>0</v>
      </c>
      <c r="R6" s="21" t="str">
        <f t="shared" si="3"/>
        <v>-</v>
      </c>
      <c r="S6" s="21" t="str">
        <f t="shared" si="3"/>
        <v>-</v>
      </c>
      <c r="T6" s="21" t="str">
        <f t="shared" si="3"/>
        <v>-</v>
      </c>
      <c r="U6" s="21">
        <f t="shared" si="3"/>
        <v>116041</v>
      </c>
      <c r="V6" s="21">
        <f t="shared" si="3"/>
        <v>752.69</v>
      </c>
      <c r="W6" s="21">
        <f t="shared" si="3"/>
        <v>154.16999999999999</v>
      </c>
      <c r="X6" s="22">
        <f>IF(X7="",NA(),X7)</f>
        <v>133.6</v>
      </c>
      <c r="Y6" s="22">
        <f t="shared" ref="Y6:AG6" si="4">IF(Y7="",NA(),Y7)</f>
        <v>126.79</v>
      </c>
      <c r="Z6" s="22">
        <f t="shared" si="4"/>
        <v>126.84</v>
      </c>
      <c r="AA6" s="22">
        <f t="shared" si="4"/>
        <v>91.31</v>
      </c>
      <c r="AB6" s="22">
        <f t="shared" si="4"/>
        <v>93.5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309.05</v>
      </c>
      <c r="AU6" s="22">
        <f t="shared" ref="AU6:BC6" si="6">IF(AU7="",NA(),AU7)</f>
        <v>299.87</v>
      </c>
      <c r="AV6" s="22">
        <f t="shared" si="6"/>
        <v>183.63</v>
      </c>
      <c r="AW6" s="22">
        <f t="shared" si="6"/>
        <v>218.1</v>
      </c>
      <c r="AX6" s="22">
        <f t="shared" si="6"/>
        <v>255.54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770.56</v>
      </c>
      <c r="BF6" s="22">
        <f t="shared" ref="BF6:BN6" si="7">IF(BF7="",NA(),BF7)</f>
        <v>715.91</v>
      </c>
      <c r="BG6" s="22">
        <f t="shared" si="7"/>
        <v>658.15</v>
      </c>
      <c r="BH6" s="22">
        <f t="shared" si="7"/>
        <v>608.47</v>
      </c>
      <c r="BI6" s="22">
        <f t="shared" si="7"/>
        <v>557.20000000000005</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140.08000000000001</v>
      </c>
      <c r="BQ6" s="22">
        <f t="shared" ref="BQ6:BY6" si="8">IF(BQ7="",NA(),BQ7)</f>
        <v>131.5</v>
      </c>
      <c r="BR6" s="22">
        <f t="shared" si="8"/>
        <v>131.56</v>
      </c>
      <c r="BS6" s="22">
        <f t="shared" si="8"/>
        <v>89.14</v>
      </c>
      <c r="BT6" s="22">
        <f t="shared" si="8"/>
        <v>91.75</v>
      </c>
      <c r="BU6" s="22">
        <f t="shared" si="8"/>
        <v>110.77</v>
      </c>
      <c r="BV6" s="22">
        <f t="shared" si="8"/>
        <v>112.35</v>
      </c>
      <c r="BW6" s="22">
        <f t="shared" si="8"/>
        <v>106.47</v>
      </c>
      <c r="BX6" s="22">
        <f t="shared" si="8"/>
        <v>107.7</v>
      </c>
      <c r="BY6" s="22">
        <f t="shared" si="8"/>
        <v>106.29</v>
      </c>
      <c r="BZ6" s="21" t="str">
        <f>IF(BZ7="","",IF(BZ7="-","【-】","【"&amp;SUBSTITUTE(TEXT(BZ7,"#,##0.00"),"-","△")&amp;"】"))</f>
        <v>【106.29】</v>
      </c>
      <c r="CA6" s="22">
        <f>IF(CA7="",NA(),CA7)</f>
        <v>101.26</v>
      </c>
      <c r="CB6" s="22">
        <f t="shared" ref="CB6:CJ6" si="9">IF(CB7="",NA(),CB7)</f>
        <v>109.08</v>
      </c>
      <c r="CC6" s="22">
        <f t="shared" si="9"/>
        <v>108.92</v>
      </c>
      <c r="CD6" s="22">
        <f t="shared" si="9"/>
        <v>165.94</v>
      </c>
      <c r="CE6" s="22">
        <f t="shared" si="9"/>
        <v>161.18</v>
      </c>
      <c r="CF6" s="22">
        <f t="shared" si="9"/>
        <v>73.180000000000007</v>
      </c>
      <c r="CG6" s="22">
        <f t="shared" si="9"/>
        <v>73.05</v>
      </c>
      <c r="CH6" s="22">
        <f t="shared" si="9"/>
        <v>77.53</v>
      </c>
      <c r="CI6" s="22">
        <f t="shared" si="9"/>
        <v>76.25</v>
      </c>
      <c r="CJ6" s="22">
        <f t="shared" si="9"/>
        <v>77.75</v>
      </c>
      <c r="CK6" s="21" t="str">
        <f>IF(CK7="","",IF(CK7="-","【-】","【"&amp;SUBSTITUTE(TEXT(CK7,"#,##0.00"),"-","△")&amp;"】"))</f>
        <v>【77.75】</v>
      </c>
      <c r="CL6" s="22">
        <f>IF(CL7="",NA(),CL7)</f>
        <v>71.98</v>
      </c>
      <c r="CM6" s="22">
        <f t="shared" ref="CM6:CU6" si="10">IF(CM7="",NA(),CM7)</f>
        <v>70.87</v>
      </c>
      <c r="CN6" s="22">
        <f t="shared" si="10"/>
        <v>70.87</v>
      </c>
      <c r="CO6" s="22">
        <f t="shared" si="10"/>
        <v>67.81</v>
      </c>
      <c r="CP6" s="22">
        <f t="shared" si="10"/>
        <v>67.75</v>
      </c>
      <c r="CQ6" s="22">
        <f t="shared" si="10"/>
        <v>62.26</v>
      </c>
      <c r="CR6" s="22">
        <f t="shared" si="10"/>
        <v>62.22</v>
      </c>
      <c r="CS6" s="22">
        <f t="shared" si="10"/>
        <v>61.45</v>
      </c>
      <c r="CT6" s="22">
        <f t="shared" si="10"/>
        <v>61.63</v>
      </c>
      <c r="CU6" s="22">
        <f t="shared" si="10"/>
        <v>61.54</v>
      </c>
      <c r="CV6" s="21" t="str">
        <f>IF(CV7="","",IF(CV7="-","【-】","【"&amp;SUBSTITUTE(TEXT(CV7,"#,##0.00"),"-","△")&amp;"】"))</f>
        <v>【61.54】</v>
      </c>
      <c r="CW6" s="22">
        <f>IF(CW7="",NA(),CW7)</f>
        <v>98.3</v>
      </c>
      <c r="CX6" s="22">
        <f t="shared" ref="CX6:DF6" si="11">IF(CX7="",NA(),CX7)</f>
        <v>98.37</v>
      </c>
      <c r="CY6" s="22">
        <f t="shared" si="11"/>
        <v>98.5</v>
      </c>
      <c r="CZ6" s="22">
        <f t="shared" si="11"/>
        <v>98.44</v>
      </c>
      <c r="DA6" s="22">
        <f t="shared" si="11"/>
        <v>98.83</v>
      </c>
      <c r="DB6" s="22">
        <f t="shared" si="11"/>
        <v>100.16</v>
      </c>
      <c r="DC6" s="22">
        <f t="shared" si="11"/>
        <v>100.28</v>
      </c>
      <c r="DD6" s="22">
        <f t="shared" si="11"/>
        <v>100.29</v>
      </c>
      <c r="DE6" s="22">
        <f t="shared" si="11"/>
        <v>100.36</v>
      </c>
      <c r="DF6" s="22">
        <f t="shared" si="11"/>
        <v>100.31</v>
      </c>
      <c r="DG6" s="21" t="str">
        <f>IF(DG7="","",IF(DG7="-","【-】","【"&amp;SUBSTITUTE(TEXT(DG7,"#,##0.00"),"-","△")&amp;"】"))</f>
        <v>【100.31】</v>
      </c>
      <c r="DH6" s="22">
        <f>IF(DH7="",NA(),DH7)</f>
        <v>36.130000000000003</v>
      </c>
      <c r="DI6" s="22">
        <f t="shared" ref="DI6:DQ6" si="12">IF(DI7="",NA(),DI7)</f>
        <v>39.049999999999997</v>
      </c>
      <c r="DJ6" s="22">
        <f t="shared" si="12"/>
        <v>20.64</v>
      </c>
      <c r="DK6" s="22">
        <f t="shared" si="12"/>
        <v>23.29</v>
      </c>
      <c r="DL6" s="22">
        <f t="shared" si="12"/>
        <v>26.15</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38733</v>
      </c>
      <c r="D7" s="24">
        <v>46</v>
      </c>
      <c r="E7" s="24">
        <v>1</v>
      </c>
      <c r="F7" s="24">
        <v>0</v>
      </c>
      <c r="G7" s="24">
        <v>2</v>
      </c>
      <c r="H7" s="24" t="s">
        <v>93</v>
      </c>
      <c r="I7" s="24" t="s">
        <v>94</v>
      </c>
      <c r="J7" s="24" t="s">
        <v>95</v>
      </c>
      <c r="K7" s="24" t="s">
        <v>96</v>
      </c>
      <c r="L7" s="24" t="s">
        <v>97</v>
      </c>
      <c r="M7" s="24" t="s">
        <v>98</v>
      </c>
      <c r="N7" s="25" t="s">
        <v>99</v>
      </c>
      <c r="O7" s="25">
        <v>80.900000000000006</v>
      </c>
      <c r="P7" s="25">
        <v>94.95</v>
      </c>
      <c r="Q7" s="25">
        <v>0</v>
      </c>
      <c r="R7" s="25" t="s">
        <v>99</v>
      </c>
      <c r="S7" s="25" t="s">
        <v>99</v>
      </c>
      <c r="T7" s="25" t="s">
        <v>99</v>
      </c>
      <c r="U7" s="25">
        <v>116041</v>
      </c>
      <c r="V7" s="25">
        <v>752.69</v>
      </c>
      <c r="W7" s="25">
        <v>154.16999999999999</v>
      </c>
      <c r="X7" s="25">
        <v>133.6</v>
      </c>
      <c r="Y7" s="25">
        <v>126.79</v>
      </c>
      <c r="Z7" s="25">
        <v>126.84</v>
      </c>
      <c r="AA7" s="25">
        <v>91.31</v>
      </c>
      <c r="AB7" s="25">
        <v>93.5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309.05</v>
      </c>
      <c r="AU7" s="25">
        <v>299.87</v>
      </c>
      <c r="AV7" s="25">
        <v>183.63</v>
      </c>
      <c r="AW7" s="25">
        <v>218.1</v>
      </c>
      <c r="AX7" s="25">
        <v>255.54</v>
      </c>
      <c r="AY7" s="25">
        <v>284.45</v>
      </c>
      <c r="AZ7" s="25">
        <v>309.23</v>
      </c>
      <c r="BA7" s="25">
        <v>313.43</v>
      </c>
      <c r="BB7" s="25">
        <v>303.10000000000002</v>
      </c>
      <c r="BC7" s="25">
        <v>318.89999999999998</v>
      </c>
      <c r="BD7" s="25">
        <v>318.89999999999998</v>
      </c>
      <c r="BE7" s="25">
        <v>770.56</v>
      </c>
      <c r="BF7" s="25">
        <v>715.91</v>
      </c>
      <c r="BG7" s="25">
        <v>658.15</v>
      </c>
      <c r="BH7" s="25">
        <v>608.47</v>
      </c>
      <c r="BI7" s="25">
        <v>557.20000000000005</v>
      </c>
      <c r="BJ7" s="25">
        <v>260.95999999999998</v>
      </c>
      <c r="BK7" s="25">
        <v>240.07</v>
      </c>
      <c r="BL7" s="25">
        <v>224.81</v>
      </c>
      <c r="BM7" s="25">
        <v>210.83</v>
      </c>
      <c r="BN7" s="25">
        <v>204.34</v>
      </c>
      <c r="BO7" s="25">
        <v>204.34</v>
      </c>
      <c r="BP7" s="25">
        <v>140.08000000000001</v>
      </c>
      <c r="BQ7" s="25">
        <v>131.5</v>
      </c>
      <c r="BR7" s="25">
        <v>131.56</v>
      </c>
      <c r="BS7" s="25">
        <v>89.14</v>
      </c>
      <c r="BT7" s="25">
        <v>91.75</v>
      </c>
      <c r="BU7" s="25">
        <v>110.77</v>
      </c>
      <c r="BV7" s="25">
        <v>112.35</v>
      </c>
      <c r="BW7" s="25">
        <v>106.47</v>
      </c>
      <c r="BX7" s="25">
        <v>107.7</v>
      </c>
      <c r="BY7" s="25">
        <v>106.29</v>
      </c>
      <c r="BZ7" s="25">
        <v>106.29</v>
      </c>
      <c r="CA7" s="25">
        <v>101.26</v>
      </c>
      <c r="CB7" s="25">
        <v>109.08</v>
      </c>
      <c r="CC7" s="25">
        <v>108.92</v>
      </c>
      <c r="CD7" s="25">
        <v>165.94</v>
      </c>
      <c r="CE7" s="25">
        <v>161.18</v>
      </c>
      <c r="CF7" s="25">
        <v>73.180000000000007</v>
      </c>
      <c r="CG7" s="25">
        <v>73.05</v>
      </c>
      <c r="CH7" s="25">
        <v>77.53</v>
      </c>
      <c r="CI7" s="25">
        <v>76.25</v>
      </c>
      <c r="CJ7" s="25">
        <v>77.75</v>
      </c>
      <c r="CK7" s="25">
        <v>77.75</v>
      </c>
      <c r="CL7" s="25">
        <v>71.98</v>
      </c>
      <c r="CM7" s="25">
        <v>70.87</v>
      </c>
      <c r="CN7" s="25">
        <v>70.87</v>
      </c>
      <c r="CO7" s="25">
        <v>67.81</v>
      </c>
      <c r="CP7" s="25">
        <v>67.75</v>
      </c>
      <c r="CQ7" s="25">
        <v>62.26</v>
      </c>
      <c r="CR7" s="25">
        <v>62.22</v>
      </c>
      <c r="CS7" s="25">
        <v>61.45</v>
      </c>
      <c r="CT7" s="25">
        <v>61.63</v>
      </c>
      <c r="CU7" s="25">
        <v>61.54</v>
      </c>
      <c r="CV7" s="25">
        <v>61.54</v>
      </c>
      <c r="CW7" s="25">
        <v>98.3</v>
      </c>
      <c r="CX7" s="25">
        <v>98.37</v>
      </c>
      <c r="CY7" s="25">
        <v>98.5</v>
      </c>
      <c r="CZ7" s="25">
        <v>98.44</v>
      </c>
      <c r="DA7" s="25">
        <v>98.83</v>
      </c>
      <c r="DB7" s="25">
        <v>100.16</v>
      </c>
      <c r="DC7" s="25">
        <v>100.28</v>
      </c>
      <c r="DD7" s="25">
        <v>100.29</v>
      </c>
      <c r="DE7" s="25">
        <v>100.36</v>
      </c>
      <c r="DF7" s="25">
        <v>100.31</v>
      </c>
      <c r="DG7" s="25">
        <v>100.31</v>
      </c>
      <c r="DH7" s="25">
        <v>36.130000000000003</v>
      </c>
      <c r="DI7" s="25">
        <v>39.049999999999997</v>
      </c>
      <c r="DJ7" s="25">
        <v>20.64</v>
      </c>
      <c r="DK7" s="25">
        <v>23.29</v>
      </c>
      <c r="DL7" s="25">
        <v>26.15</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智也</cp:lastModifiedBy>
  <cp:lastPrinted>2026-02-19T00:08:06Z</cp:lastPrinted>
  <dcterms:created xsi:type="dcterms:W3CDTF">2025-12-12T09:11:14Z</dcterms:created>
  <dcterms:modified xsi:type="dcterms:W3CDTF">2026-02-19T00:08:12Z</dcterms:modified>
  <cp:category/>
</cp:coreProperties>
</file>