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0.12.3.49\users\90上下水道局\902500経営企画課\902510経営企画課企画係\01 総務庶務（照会回答）\R02\010 盛岡市\【財政課】210129 公営企業に係る経営比較分析表（令和元年度）の分析等について\01 財政課へ提出\"/>
    </mc:Choice>
  </mc:AlternateContent>
  <xr:revisionPtr revIDLastSave="0" documentId="13_ncr:1_{69097F75-BC60-4C70-84C2-D1DEEF42EFAB}" xr6:coauthVersionLast="45" xr6:coauthVersionMax="45" xr10:uidLastSave="{00000000-0000-0000-0000-000000000000}"/>
  <workbookProtection workbookAlgorithmName="SHA-512" workbookHashValue="CgyTcgRCOIGFaiLbxTnUl7gSgpVoUD3aMBaLYzIYQgsGkcwidqKJdZ56LvQZVqBQrOpkTZvpbKGJ38z7inHylw==" workbookSaltValue="nP/AX53oeJXmbFLf86YEr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<sst xmlns="http://schemas.openxmlformats.org/spreadsheetml/2006/main" count="236" uniqueCount="120">
  <si>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</si>
  <si>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</si>
  <si>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</si>
  <si>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</si>
  <si>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</si>
  <si>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</si>
  <si>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</si>
  <si>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</si>
  <si>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</si>
  <si>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</si>
  <si>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</si>
  <si>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</si>
  <si>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</si>
  <si>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</si>
  <si>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</si>
  <si>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</si>
  <si>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</si>
  <si>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</si>
  <si>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</si>
  <si>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</si>
  <si>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</si>
  <si>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</si>
  <si>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</si>
  <si>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</si>
  <si>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</si>
  <si>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</si>
  <si>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</si>
  <si>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</si>
  <si>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</si>
  <si>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</si>
  <si>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</si>
  <si>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</si>
  <si>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</si>
  <si>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</si>
  <si>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</si>
  <si>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</si>
  <si>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</si>
  <si>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</si>
  <si>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</si>
  <si>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</si>
  <si>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</si>
  <si>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</si>
  <si>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</si>
  <si>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</si>
  <si>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</si>
  <si>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</si>
  <si>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</si>
  <si>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</si>
  <si>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</si>
  <si>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</si>
  <si>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</si>
  <si>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</si>
  <si>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</si>
  <si>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</si>
  <si>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</si>
  <si>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</si>
  <si>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</si>
  <si>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</si>
  <si>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</si>
  <si>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</si>
  <si>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</si>
  <si>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</si>
  <si>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</si>
  <si>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</si>
  <si>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</si>
  <si>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</si>
  <si>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</si>
  <si>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</si>
  <si>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</si>
  <si>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</si>
  <si>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</si>
  <si>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</si>
  <si>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</si>
  <si>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</si>
  <si>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</si>
  <si>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</si>
  <si>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</si>
  <si>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</si>
  <si>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</si>
  <si>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</si>
  <si>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</si>
  <si>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</si>
  <si>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</si>
  <si>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</si>
  <si>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</si>
  <si>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</si>
  <si>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</si>
  <si>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</si>
  <si>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</si>
  <si>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</si>
  <si>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</si>
  <si>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</si>
  <si>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</si>
  <si>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</si>
  <si>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</si>
  <si>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</si>
  <si>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</si>
  <si>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盛岡市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</si>
  <si>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</si>
  <si>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</si>
  <si>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</si>
  <si>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</si>
  <si>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</si>
  <si>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</si>
  <si>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</si>
  <si>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</si>
  <si>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</si>
  <si>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</si>
  <si>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</si>
  <si>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</si>
  <si>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</si>
  <si>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</si>
  <si>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</si>
  <si>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</si>
  <si>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</si>
  <si>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</si>
  <si>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</si>
  <si>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市内７地区の農業集落排水処理施設（供用開始時期は平成２年から平成18年まで）は，将来的に大規模な改築更新が見込まれ，その費用が多額となるため，市の負担軽減及び汚水処理施設の整理統合の観点から，計画的かつ効率的な公共下水道への接続（切替）の検討のほか，将来的な更新需要のピークに備え，長寿命化による更新費用の平準化とともにライフサイクルコストの最小化の取組が必要である。
　また，厳しい経営状況の下，将来の事業継続に向けて，受益者負担の適正化等の抜本的対策が必要な状況である。</t>
    <rPh sb="1" eb="3">
      <t>シナイ</t>
    </rPh>
    <rPh sb="4" eb="6">
      <t>チク</t>
    </rPh>
    <rPh sb="18" eb="20">
      <t>キョウヨウ</t>
    </rPh>
    <rPh sb="20" eb="22">
      <t>カイシ</t>
    </rPh>
    <rPh sb="22" eb="24">
      <t>ジキ</t>
    </rPh>
    <rPh sb="25" eb="27">
      <t>ヘイセイ</t>
    </rPh>
    <rPh sb="28" eb="29">
      <t>ネン</t>
    </rPh>
    <rPh sb="31" eb="33">
      <t>ヘイセイ</t>
    </rPh>
    <rPh sb="35" eb="36">
      <t>ネン</t>
    </rPh>
    <rPh sb="97" eb="99">
      <t>ケイカク</t>
    </rPh>
    <rPh sb="99" eb="100">
      <t>テキ</t>
    </rPh>
    <rPh sb="102" eb="105">
      <t>コウリツテキ</t>
    </rPh>
    <rPh sb="116" eb="118">
      <t>キリカエ</t>
    </rPh>
    <rPh sb="120" eb="122">
      <t>ケントウ</t>
    </rPh>
    <phoneticPr fontId="4"/>
  </si>
  <si>
    <t xml:space="preserve"> 下水道事業（農業集落排水事業）は，将来の普及人口の飛躍的な増加は期待できず，人口減少や節水機器の普及等の影響により，今後の使用料収入の大幅な増加は見込めない状況である。今後は，これまで投資してきた資産の更新・改築需要が増大することから，より厳しいコスト意識が必要である。
　このことから，より効果的で持続可能な汚水処理事業の全体構想及び最適化整備構想等に基づき，将来にわたって市民が下水道事業のサービスを安定的に受けられるような事業経営に努める。また，使用料については，使用料体系も含めた適時適切な見直しを検討する必要がある。</t>
    <rPh sb="163" eb="165">
      <t>ゼンタイ</t>
    </rPh>
    <rPh sb="165" eb="167">
      <t>コウソウ</t>
    </rPh>
    <rPh sb="167" eb="168">
      <t>オヨ</t>
    </rPh>
    <rPh sb="169" eb="172">
      <t>サイテキカ</t>
    </rPh>
    <rPh sb="172" eb="174">
      <t>セイビ</t>
    </rPh>
    <rPh sb="174" eb="176">
      <t>コウソウ</t>
    </rPh>
    <rPh sb="176" eb="177">
      <t>トウ</t>
    </rPh>
    <phoneticPr fontId="4"/>
  </si>
  <si>
    <t>　収益的収支比率（①）は100%を下回り，単年度収支が赤字である状況が続いている。また．経費回収率（⑤）も100%を下回る状況が続いているため，使用料水準の適正化が課題となっている。
　水洗化率（⑧）は80%台で推移しているため，今後も接続促進の取組を継続し，使用料収入の増加に努める。
　今後は，農業集落排水処理施設の改築更新が必要となり，多額の事業費を投入しなければならない状況であるが，市の財政状況等を踏まえると市費負担分の捻出は困難な状況にある。
　このことから，汚水処理費（維持管理費）の削減など一層の経営効率化を推進するとともに，使用料の見直し等による必要な経費の確保が必要である。</t>
    <rPh sb="149" eb="151">
      <t>ノウギョウ</t>
    </rPh>
    <rPh sb="151" eb="153">
      <t>シュウラク</t>
    </rPh>
    <rPh sb="153" eb="155">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</si>
</sst>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9D-49B2-9816-895F992ED8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319D-49B2-9816-895F992ED8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71.069999999999993</c:v>
                </c:pt>
                <c:pt idx="1">
                  <c:v>74.17</c:v>
                </c:pt>
                <c:pt idx="2">
                  <c:v>75.31</c:v>
                </c:pt>
                <c:pt idx="3">
                  <c:v>75.72</c:v>
                </c:pt>
                <c:pt idx="4">
                  <c:v>73.13</c:v>
                </c:pt>
              </c:numCache>
            </c:numRef>
          </c:val>
          <c:extLst>
            <c:ext xmlns:c16="http://schemas.microsoft.com/office/drawing/2014/chart" uri="{C3380CC4-5D6E-409C-BE32-E72D297353CC}">
              <c16:uniqueId val="{00000000-15E2-48AD-95E0-7835A5A454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15E2-48AD-95E0-7835A5A454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82.6</c:v>
                </c:pt>
                <c:pt idx="1">
                  <c:v>87.8</c:v>
                </c:pt>
                <c:pt idx="2">
                  <c:v>84.5</c:v>
                </c:pt>
                <c:pt idx="3">
                  <c:v>83.83</c:v>
                </c:pt>
                <c:pt idx="4">
                  <c:v>84.75</c:v>
                </c:pt>
              </c:numCache>
            </c:numRef>
          </c:val>
          <c:extLst>
            <c:ext xmlns:c16="http://schemas.microsoft.com/office/drawing/2014/chart" uri="{C3380CC4-5D6E-409C-BE32-E72D297353CC}">
              <c16:uniqueId val="{00000000-DDC5-4D22-A45E-9893EE261F5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DDC5-4D22-A45E-9893EE261F5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70.540000000000006</c:v>
                </c:pt>
                <c:pt idx="1">
                  <c:v>67.12</c:v>
                </c:pt>
                <c:pt idx="2">
                  <c:v>88.66</c:v>
                </c:pt>
                <c:pt idx="3">
                  <c:v>87.24</c:v>
                </c:pt>
                <c:pt idx="4">
                  <c:v>87.47</c:v>
                </c:pt>
              </c:numCache>
            </c:numRef>
          </c:val>
          <c:extLst>
            <c:ext xmlns:c16="http://schemas.microsoft.com/office/drawing/2014/chart" uri="{C3380CC4-5D6E-409C-BE32-E72D297353CC}">
              <c16:uniqueId val="{00000000-769E-42D1-972F-A1DA8778DFC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9E-42D1-972F-A1DA8778DFC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09-409D-9CA5-C2B1D85F78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09-409D-9CA5-C2B1D85F78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BC-436F-81FE-A77947385D2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BC-436F-81FE-A77947385D2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5B-4ADE-BA01-DA9FEEF613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5B-4ADE-BA01-DA9FEEF613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C9-4488-B3A0-E8DE051568F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C9-4488-B3A0-E8DE051568F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4614.3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49E-4751-996C-9DF910BD19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49E-4751-996C-9DF910BD19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29.06</c:v>
                </c:pt>
                <c:pt idx="1">
                  <c:v>29.39</c:v>
                </c:pt>
                <c:pt idx="2">
                  <c:v>53.96</c:v>
                </c:pt>
                <c:pt idx="3">
                  <c:v>57</c:v>
                </c:pt>
                <c:pt idx="4">
                  <c:v>58.44</c:v>
                </c:pt>
              </c:numCache>
            </c:numRef>
          </c:val>
          <c:extLst>
            <c:ext xmlns:c16="http://schemas.microsoft.com/office/drawing/2014/chart" uri="{C3380CC4-5D6E-409C-BE32-E72D297353CC}">
              <c16:uniqueId val="{00000000-C5F1-439C-A1F0-673194A3E7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C5F1-439C-A1F0-673194A3E7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300.08999999999997</c:v>
                </c:pt>
                <c:pt idx="1">
                  <c:v>287.3</c:v>
                </c:pt>
                <c:pt idx="2">
                  <c:v>150</c:v>
                </c:pt>
                <c:pt idx="3">
                  <c:v>150</c:v>
                </c:pt>
                <c:pt idx="4">
                  <c:v>152.24</c:v>
                </c:pt>
              </c:numCache>
            </c:numRef>
          </c:val>
          <c:extLst>
            <c:ext xmlns:c16="http://schemas.microsoft.com/office/drawing/2014/chart" uri="{C3380CC4-5D6E-409C-BE32-E72D297353CC}">
              <c16:uniqueId val="{00000000-6C27-4FC1-AF53-ACDB17EDFB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6C27-4FC1-AF53-ACDB17EDFB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岩手県　盛岡市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288470</v>
      </c>
      <c r="AM8" s="51"/>
      <c r="AN8" s="51"/>
      <c r="AO8" s="51"/>
      <c r="AP8" s="51"/>
      <c r="AQ8" s="51"/>
      <c r="AR8" s="51"/>
      <c r="AS8" s="51"/>
      <c r="AT8" s="46">
        <f>データ!T6</f>
        <v>886.47</v>
      </c>
      <c r="AU8" s="46"/>
      <c r="AV8" s="46"/>
      <c r="AW8" s="46"/>
      <c r="AX8" s="46"/>
      <c r="AY8" s="46"/>
      <c r="AZ8" s="46"/>
      <c r="BA8" s="46"/>
      <c r="BB8" s="46">
        <f>データ!U6</f>
        <v>325.41000000000003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2.56</v>
      </c>
      <c r="Q10" s="46"/>
      <c r="R10" s="46"/>
      <c r="S10" s="46"/>
      <c r="T10" s="46"/>
      <c r="U10" s="46"/>
      <c r="V10" s="46"/>
      <c r="W10" s="46">
        <f>データ!Q6</f>
        <v>100</v>
      </c>
      <c r="X10" s="46"/>
      <c r="Y10" s="46"/>
      <c r="Z10" s="46"/>
      <c r="AA10" s="46"/>
      <c r="AB10" s="46"/>
      <c r="AC10" s="46"/>
      <c r="AD10" s="51">
        <f>データ!R6</f>
        <v>2769</v>
      </c>
      <c r="AE10" s="51"/>
      <c r="AF10" s="51"/>
      <c r="AG10" s="51"/>
      <c r="AH10" s="51"/>
      <c r="AI10" s="51"/>
      <c r="AJ10" s="51"/>
      <c r="AK10" s="2"/>
      <c r="AL10" s="51">
        <f>データ!V6</f>
        <v>7352</v>
      </c>
      <c r="AM10" s="51"/>
      <c r="AN10" s="51"/>
      <c r="AO10" s="51"/>
      <c r="AP10" s="51"/>
      <c r="AQ10" s="51"/>
      <c r="AR10" s="51"/>
      <c r="AS10" s="51"/>
      <c r="AT10" s="46">
        <f>データ!W6</f>
        <v>18.63</v>
      </c>
      <c r="AU10" s="46"/>
      <c r="AV10" s="46"/>
      <c r="AW10" s="46"/>
      <c r="AX10" s="46"/>
      <c r="AY10" s="46"/>
      <c r="AZ10" s="46"/>
      <c r="BA10" s="46"/>
      <c r="BB10" s="46">
        <f>データ!X6</f>
        <v>394.63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Ohz1Z2SLfnJCM40J21son2jeNezJLy8ZUAO6K2L4G4ddVexUyauXDZ4EbhU+w7oTfsBfXxAbw7Oxxkbrz182RA==" saltValue="jqSfQF9/2DjgbnPg046BC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32018</v>
      </c>
      <c r="D6" s="33">
        <f t="shared" si="3"/>
        <v>47</v>
      </c>
      <c r="E6" s="33">
        <f t="shared" si="3"/>
        <v>17</v>
      </c>
      <c r="F6" s="33">
        <f t="shared" si="3"/>
        <v>5</v>
      </c>
      <c r="G6" s="33">
        <f t="shared" si="3"/>
        <v>0</v>
      </c>
      <c r="H6" s="33" t="str">
        <f t="shared" si="3"/>
        <v>岩手県　盛岡市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2.56</v>
      </c>
      <c r="Q6" s="34">
        <f t="shared" si="3"/>
        <v>100</v>
      </c>
      <c r="R6" s="34">
        <f t="shared" si="3"/>
        <v>2769</v>
      </c>
      <c r="S6" s="34">
        <f t="shared" si="3"/>
        <v>288470</v>
      </c>
      <c r="T6" s="34">
        <f t="shared" si="3"/>
        <v>886.47</v>
      </c>
      <c r="U6" s="34">
        <f t="shared" si="3"/>
        <v>325.41000000000003</v>
      </c>
      <c r="V6" s="34">
        <f t="shared" si="3"/>
        <v>7352</v>
      </c>
      <c r="W6" s="34">
        <f t="shared" si="3"/>
        <v>18.63</v>
      </c>
      <c r="X6" s="34">
        <f t="shared" si="3"/>
        <v>394.63</v>
      </c>
      <c r="Y6" s="35">
        <f>IF(Y7="",NA(),Y7)</f>
        <v>70.540000000000006</v>
      </c>
      <c r="Z6" s="35">
        <f t="shared" ref="Z6:AH6" si="4">IF(Z7="",NA(),Z7)</f>
        <v>67.12</v>
      </c>
      <c r="AA6" s="35">
        <f t="shared" si="4"/>
        <v>88.66</v>
      </c>
      <c r="AB6" s="35">
        <f t="shared" si="4"/>
        <v>87.24</v>
      </c>
      <c r="AC6" s="35">
        <f t="shared" si="4"/>
        <v>87.47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4614.3</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29.06</v>
      </c>
      <c r="BR6" s="35">
        <f t="shared" ref="BR6:BZ6" si="8">IF(BR7="",NA(),BR7)</f>
        <v>29.39</v>
      </c>
      <c r="BS6" s="35">
        <f t="shared" si="8"/>
        <v>53.96</v>
      </c>
      <c r="BT6" s="35">
        <f t="shared" si="8"/>
        <v>57</v>
      </c>
      <c r="BU6" s="35">
        <f t="shared" si="8"/>
        <v>58.44</v>
      </c>
      <c r="BV6" s="35">
        <f t="shared" si="8"/>
        <v>52.19</v>
      </c>
      <c r="BW6" s="35">
        <f t="shared" si="8"/>
        <v>55.32</v>
      </c>
      <c r="BX6" s="35">
        <f t="shared" si="8"/>
        <v>59.8</v>
      </c>
      <c r="BY6" s="35">
        <f t="shared" si="8"/>
        <v>57.77</v>
      </c>
      <c r="BZ6" s="35">
        <f t="shared" si="8"/>
        <v>57.31</v>
      </c>
      <c r="CA6" s="34" t="str">
        <f>IF(CA7="","",IF(CA7="-","【-】","【"&amp;SUBSTITUTE(TEXT(CA7,"#,##0.00"),"-","△")&amp;"】"))</f>
        <v>【59.59】</v>
      </c>
      <c r="CB6" s="35">
        <f>IF(CB7="",NA(),CB7)</f>
        <v>300.08999999999997</v>
      </c>
      <c r="CC6" s="35">
        <f t="shared" ref="CC6:CK6" si="9">IF(CC7="",NA(),CC7)</f>
        <v>287.3</v>
      </c>
      <c r="CD6" s="35">
        <f t="shared" si="9"/>
        <v>150</v>
      </c>
      <c r="CE6" s="35">
        <f t="shared" si="9"/>
        <v>150</v>
      </c>
      <c r="CF6" s="35">
        <f t="shared" si="9"/>
        <v>152.24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71.069999999999993</v>
      </c>
      <c r="CN6" s="35">
        <f t="shared" ref="CN6:CV6" si="10">IF(CN7="",NA(),CN7)</f>
        <v>74.17</v>
      </c>
      <c r="CO6" s="35">
        <f t="shared" si="10"/>
        <v>75.31</v>
      </c>
      <c r="CP6" s="35">
        <f t="shared" si="10"/>
        <v>75.72</v>
      </c>
      <c r="CQ6" s="35">
        <f t="shared" si="10"/>
        <v>73.13</v>
      </c>
      <c r="CR6" s="35">
        <f t="shared" si="10"/>
        <v>52.31</v>
      </c>
      <c r="CS6" s="35">
        <f t="shared" si="10"/>
        <v>60.65</v>
      </c>
      <c r="CT6" s="35">
        <f t="shared" si="10"/>
        <v>51.75</v>
      </c>
      <c r="CU6" s="35">
        <f t="shared" si="10"/>
        <v>50.68</v>
      </c>
      <c r="CV6" s="35">
        <f t="shared" si="10"/>
        <v>50.14</v>
      </c>
      <c r="CW6" s="34" t="str">
        <f>IF(CW7="","",IF(CW7="-","【-】","【"&amp;SUBSTITUTE(TEXT(CW7,"#,##0.00"),"-","△")&amp;"】"))</f>
        <v>【51.30】</v>
      </c>
      <c r="CX6" s="35">
        <f>IF(CX7="",NA(),CX7)</f>
        <v>82.6</v>
      </c>
      <c r="CY6" s="35">
        <f t="shared" ref="CY6:DG6" si="11">IF(CY7="",NA(),CY7)</f>
        <v>87.8</v>
      </c>
      <c r="CZ6" s="35">
        <f t="shared" si="11"/>
        <v>84.5</v>
      </c>
      <c r="DA6" s="35">
        <f t="shared" si="11"/>
        <v>83.83</v>
      </c>
      <c r="DB6" s="35">
        <f t="shared" si="11"/>
        <v>84.75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32018</v>
      </c>
      <c r="D7" s="37">
        <v>47</v>
      </c>
      <c r="E7" s="37">
        <v>17</v>
      </c>
      <c r="F7" s="37">
        <v>5</v>
      </c>
      <c r="G7" s="37">
        <v>0</v>
      </c>
      <c r="H7" s="37" t="s">
        <v>97</v>
      </c>
      <c r="I7" s="37" t="s">
        <v>98</v>
      </c>
      <c r="J7" s="37" t="s">
        <v>99</v>
      </c>
      <c r="K7" s="37" t="s">
        <v>100</v>
      </c>
      <c r="L7" s="37" t="s">
        <v>101</v>
      </c>
      <c r="M7" s="37" t="s">
        <v>102</v>
      </c>
      <c r="N7" s="38" t="s">
        <v>103</v>
      </c>
      <c r="O7" s="38" t="s">
        <v>104</v>
      </c>
      <c r="P7" s="38">
        <v>2.56</v>
      </c>
      <c r="Q7" s="38">
        <v>100</v>
      </c>
      <c r="R7" s="38">
        <v>2769</v>
      </c>
      <c r="S7" s="38">
        <v>288470</v>
      </c>
      <c r="T7" s="38">
        <v>886.47</v>
      </c>
      <c r="U7" s="38">
        <v>325.41000000000003</v>
      </c>
      <c r="V7" s="38">
        <v>7352</v>
      </c>
      <c r="W7" s="38">
        <v>18.63</v>
      </c>
      <c r="X7" s="38">
        <v>394.63</v>
      </c>
      <c r="Y7" s="38">
        <v>70.540000000000006</v>
      </c>
      <c r="Z7" s="38">
        <v>67.12</v>
      </c>
      <c r="AA7" s="38">
        <v>88.66</v>
      </c>
      <c r="AB7" s="38">
        <v>87.24</v>
      </c>
      <c r="AC7" s="38">
        <v>87.47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4614.3</v>
      </c>
      <c r="BH7" s="38">
        <v>0</v>
      </c>
      <c r="BI7" s="38">
        <v>0</v>
      </c>
      <c r="BJ7" s="38">
        <v>0</v>
      </c>
      <c r="BK7" s="38">
        <v>1081.8</v>
      </c>
      <c r="BL7" s="38">
        <v>974.93</v>
      </c>
      <c r="BM7" s="38">
        <v>855.8</v>
      </c>
      <c r="BN7" s="38">
        <v>789.46</v>
      </c>
      <c r="BO7" s="38">
        <v>826.83</v>
      </c>
      <c r="BP7" s="38">
        <v>765.47</v>
      </c>
      <c r="BQ7" s="38">
        <v>29.06</v>
      </c>
      <c r="BR7" s="38">
        <v>29.39</v>
      </c>
      <c r="BS7" s="38">
        <v>53.96</v>
      </c>
      <c r="BT7" s="38">
        <v>57</v>
      </c>
      <c r="BU7" s="38">
        <v>58.44</v>
      </c>
      <c r="BV7" s="38">
        <v>52.19</v>
      </c>
      <c r="BW7" s="38">
        <v>55.32</v>
      </c>
      <c r="BX7" s="38">
        <v>59.8</v>
      </c>
      <c r="BY7" s="38">
        <v>57.77</v>
      </c>
      <c r="BZ7" s="38">
        <v>57.31</v>
      </c>
      <c r="CA7" s="38">
        <v>59.59</v>
      </c>
      <c r="CB7" s="38">
        <v>300.08999999999997</v>
      </c>
      <c r="CC7" s="38">
        <v>287.3</v>
      </c>
      <c r="CD7" s="38">
        <v>150</v>
      </c>
      <c r="CE7" s="38">
        <v>150</v>
      </c>
      <c r="CF7" s="38">
        <v>152.24</v>
      </c>
      <c r="CG7" s="38">
        <v>296.14</v>
      </c>
      <c r="CH7" s="38">
        <v>283.17</v>
      </c>
      <c r="CI7" s="38">
        <v>263.76</v>
      </c>
      <c r="CJ7" s="38">
        <v>274.35000000000002</v>
      </c>
      <c r="CK7" s="38">
        <v>273.52</v>
      </c>
      <c r="CL7" s="38">
        <v>257.86</v>
      </c>
      <c r="CM7" s="38">
        <v>71.069999999999993</v>
      </c>
      <c r="CN7" s="38">
        <v>74.17</v>
      </c>
      <c r="CO7" s="38">
        <v>75.31</v>
      </c>
      <c r="CP7" s="38">
        <v>75.72</v>
      </c>
      <c r="CQ7" s="38">
        <v>73.13</v>
      </c>
      <c r="CR7" s="38">
        <v>52.31</v>
      </c>
      <c r="CS7" s="38">
        <v>60.65</v>
      </c>
      <c r="CT7" s="38">
        <v>51.75</v>
      </c>
      <c r="CU7" s="38">
        <v>50.68</v>
      </c>
      <c r="CV7" s="38">
        <v>50.14</v>
      </c>
      <c r="CW7" s="38">
        <v>51.3</v>
      </c>
      <c r="CX7" s="38">
        <v>82.6</v>
      </c>
      <c r="CY7" s="38">
        <v>87.8</v>
      </c>
      <c r="CZ7" s="38">
        <v>84.5</v>
      </c>
      <c r="DA7" s="38">
        <v>83.83</v>
      </c>
      <c r="DB7" s="38">
        <v>84.75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愛美</cp:lastModifiedBy>
  <cp:lastPrinted>2021-01-29T06:33:48Z</cp:lastPrinted>
  <dcterms:created xsi:type="dcterms:W3CDTF">2020-12-04T02:59:32Z</dcterms:created>
  <dcterms:modified xsi:type="dcterms:W3CDTF">2021-01-29T06:33:49Z</dcterms:modified>
  <cp:category/>
</cp:coreProperties>
</file>