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10.12.3.49\users\90上下水道局\902500経営企画課\902510経営企画課企画係\01 総務庶務（照会回答）\R02\010 盛岡市\【財政課】210129 公営企業に係る経営比較分析表（令和元年度）の分析等について\01 財政課へ提出\"/>
    </mc:Choice>
  </mc:AlternateContent>
  <xr:revisionPtr revIDLastSave="0" documentId="13_ncr:1_{EFB3B0CF-599F-4176-A7AA-DB3529ADF8EF}" xr6:coauthVersionLast="45" xr6:coauthVersionMax="45" xr10:uidLastSave="{00000000-0000-0000-0000-000000000000}"/>
  <workbookProtection workbookAlgorithmName="SHA-512" workbookHashValue="kYC3NdtovaklIDqBYdy/Ot/EFwpYgr4/smZ0HbGcIBFkdL8IfXd2DcRykIQsK3p1XjScl3DeRT63xZNkBV8sCw==" workbookSaltValue="0bWEMR/29ksHsMgjhRu43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AL8" i="4" s="1"/>
  <c r="R6" i="5"/>
  <c r="Q6" i="5"/>
  <c r="W10" i="4" s="1"/>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D10" i="4"/>
  <c r="I10" i="4"/>
  <c r="B10" i="4"/>
  <c r="BB8" i="4"/>
  <c r="AD8" i="4"/>
  <c r="P8" i="4"/>
  <c r="I8" i="4"/>
  <c r="B8" i="4"/>
</calcChain>
</file>

<file path=xl/sharedStrings.xml><?xml version="1.0" encoding="utf-8"?>
<sst xmlns="http://schemas.openxmlformats.org/spreadsheetml/2006/main" count="247" uniqueCount="120">
  <si>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</si>
  <si>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</si>
  <si>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</si>
  <si>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</si>
  <si>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</si>
  <si>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</si>
  <si>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</si>
  <si>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</si>
  <si>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</si>
  <si>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</si>
  <si>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</si>
  <si>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</si>
  <si>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</si>
  <si>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</si>
  <si>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</si>
  <si>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</si>
  <si>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</si>
  <si>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</si>
  <si>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</si>
  <si>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</si>
  <si>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</si>
  <si>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</si>
  <si>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</si>
  <si>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</si>
  <si>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</si>
  <si>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</si>
  <si>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</si>
  <si>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</si>
  <si>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</si>
  <si>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</si>
  <si>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</si>
  <si>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</si>
  <si>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</si>
  <si>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</si>
  <si>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</si>
  <si>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</si>
  <si>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</si>
  <si>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</si>
  <si>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</si>
  <si>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</si>
  <si>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</si>
  <si>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</si>
  <si>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</si>
  <si>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</si>
  <si>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</si>
  <si>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</si>
  <si>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</si>
  <si>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</si>
  <si>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</si>
  <si>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</si>
  <si>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</si>
  <si>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</si>
  <si>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</si>
  <si>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</si>
  <si>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</si>
  <si>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</si>
  <si>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</si>
  <si>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</si>
  <si>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</si>
  <si>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</si>
  <si>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</si>
  <si>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</si>
  <si>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</si>
  <si>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</si>
  <si>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</si>
  <si>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</si>
  <si>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</si>
  <si>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</si>
  <si>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</si>
  <si>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</si>
  <si>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</si>
  <si>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</si>
  <si>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</si>
  <si>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</si>
  <si>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</si>
  <si>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</si>
  <si>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</si>
  <si>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</si>
  <si>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</si>
  <si>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</si>
  <si>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</si>
  <si>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</si>
  <si>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</si>
  <si>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</si>
  <si>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</si>
  <si>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</si>
  <si>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</si>
  <si>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</si>
  <si>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</si>
  <si>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</si>
  <si>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</si>
  <si>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</si>
  <si>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</si>
  <si>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</si>
  <si>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</si>
  <si>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</si>
  <si>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</si>
  <si>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</si>
  <si>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</si>
  <si>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盛岡市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</si>
  <si>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</si>
  <si>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</si>
  <si>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</si>
  <si>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</si>
  <si>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</si>
  <si>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</si>
  <si>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</si>
  <si>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</si>
  <si>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</si>
  <si>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</si>
  <si>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</si>
  <si>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</si>
  <si>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</si>
  <si>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</si>
  <si>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</si>
  <si>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</si>
  <si>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</si>
  <si>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一般会計繰入金を含む収益的収支比率（①）は，平成27年度に100％を下回ったが，平成28年度以降は再び100％以上で推移し，黒字収支を確保している。また，経費回収率（⑤）は，平成28年度以降は100％を維持している。
　今後も新規整備事業の見直し（廃止）や財源の制約などにより，収益の増加を望めない状況にあることから，施設の効率的な維持管理と経費の削減を進めるとともに，適正な受益者負担の観点から使用料の見直しを検討する必要がある。</t>
    <rPh sb="47" eb="49">
      <t>イコウ</t>
    </rPh>
    <rPh sb="56" eb="58">
      <t>イジョウ</t>
    </rPh>
    <rPh sb="59" eb="61">
      <t>スイイ</t>
    </rPh>
    <rPh sb="65" eb="67">
      <t>シュウシ</t>
    </rPh>
    <rPh sb="94" eb="96">
      <t>イコウ</t>
    </rPh>
    <phoneticPr fontId="4"/>
  </si>
  <si>
    <t>　平成20年４月から事業着手し，平成27年度をもって整備事業が完了していることから，今後は，将来の更新需要に備えて，維持管理事業に伴う費用の平準化とともにライフサイクルコストの最小化等の取組が必要である。
　また，厳しい経営状況の下，将来の事業継続に向けて，受益者負担の適正化等の抜本的な対策が必要である。</t>
    <rPh sb="138" eb="139">
      <t>トウ</t>
    </rPh>
    <phoneticPr fontId="4"/>
  </si>
  <si>
    <t>　下水道事業（公設浄化槽事業）は，将来の普及人口の飛躍的な増加は期待できず，人口減少や節水機器の普及等の影響により，今後の使用料収入の大幅な増加は見込めない状況である。また，今後はこれまで投資してきた資産の更新需要が増加することから，より厳しいコスト意識が必要である。
　このことから，より効果的で持続可能な汚水処理事業の全体構想等に基づき，将来にわたって市民が下水道事業のサービスを安定的に受けられるような事業経営に努める。また，使用料については，使用料体系も含めた適時適切な見直しを検討する必要がある。</t>
    <rPh sb="7" eb="9">
      <t>コウセツ</t>
    </rPh>
    <rPh sb="9" eb="12">
      <t>ジョウカソウ</t>
    </rPh>
    <rPh sb="12" eb="14">
      <t>ジギョウ</t>
    </rPh>
    <rPh sb="43" eb="45">
      <t>セッスイ</t>
    </rPh>
    <rPh sb="45" eb="47">
      <t>キキ</t>
    </rPh>
    <rPh sb="48" eb="50">
      <t>フキュウ</t>
    </rPh>
    <rPh sb="50" eb="51">
      <t>トウ</t>
    </rPh>
    <rPh sb="64" eb="66">
      <t>シュウニュウ</t>
    </rPh>
    <rPh sb="161" eb="163">
      <t>ゼンタイ</t>
    </rPh>
    <rPh sb="163" eb="165">
      <t>コウソウ</t>
    </rPh>
    <rPh sb="165" eb="16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</si>
</sst>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61-426F-BC24-3950541DFDE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F61-426F-BC24-3950541DFDE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66.290000000000006</c:v>
                </c:pt>
                <c:pt idx="1">
                  <c:v>66.290000000000006</c:v>
                </c:pt>
                <c:pt idx="2">
                  <c:v>66.290000000000006</c:v>
                </c:pt>
                <c:pt idx="3">
                  <c:v>66.290000000000006</c:v>
                </c:pt>
                <c:pt idx="4">
                  <c:v>66.290000000000006</c:v>
                </c:pt>
              </c:numCache>
            </c:numRef>
          </c:val>
          <c:extLst>
            <c:ext xmlns:c16="http://schemas.microsoft.com/office/drawing/2014/chart" uri="{C3380CC4-5D6E-409C-BE32-E72D297353CC}">
              <c16:uniqueId val="{00000000-7499-435C-9EAE-222AD32C2D4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c:ext xmlns:c16="http://schemas.microsoft.com/office/drawing/2014/chart" uri="{C3380CC4-5D6E-409C-BE32-E72D297353CC}">
              <c16:uniqueId val="{00000001-7499-435C-9EAE-222AD32C2D4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DFA-4825-BDDA-057DA23D7A7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c:ext xmlns:c16="http://schemas.microsoft.com/office/drawing/2014/chart" uri="{C3380CC4-5D6E-409C-BE32-E72D297353CC}">
              <c16:uniqueId val="{00000001-9DFA-4825-BDDA-057DA23D7A7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95.26</c:v>
                </c:pt>
                <c:pt idx="1">
                  <c:v>107.73</c:v>
                </c:pt>
                <c:pt idx="2">
                  <c:v>110.02</c:v>
                </c:pt>
                <c:pt idx="3">
                  <c:v>106.73</c:v>
                </c:pt>
                <c:pt idx="4">
                  <c:v>100.57</c:v>
                </c:pt>
              </c:numCache>
            </c:numRef>
          </c:val>
          <c:extLst>
            <c:ext xmlns:c16="http://schemas.microsoft.com/office/drawing/2014/chart" uri="{C3380CC4-5D6E-409C-BE32-E72D297353CC}">
              <c16:uniqueId val="{00000000-1D7E-459B-9AE3-A288CCC52DC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7E-459B-9AE3-A288CCC52DC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DE-4107-89A3-B45BC936AE4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DE-4107-89A3-B45BC936AE4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45-43F1-BF52-57817AE7444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45-43F1-BF52-57817AE7444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67-4E73-95FF-DF0B29AEA88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67-4E73-95FF-DF0B29AEA88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FF-47EB-8F0A-C9087D22EAE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FF-47EB-8F0A-C9087D22EAE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1222.44</c:v>
                </c:pt>
                <c:pt idx="1">
                  <c:v>0</c:v>
                </c:pt>
                <c:pt idx="2">
                  <c:v>0</c:v>
                </c:pt>
                <c:pt idx="3">
                  <c:v>0</c:v>
                </c:pt>
                <c:pt idx="4">
                  <c:v>0</c:v>
                </c:pt>
              </c:numCache>
            </c:numRef>
          </c:val>
          <c:extLst>
            <c:ext xmlns:c16="http://schemas.microsoft.com/office/drawing/2014/chart" uri="{C3380CC4-5D6E-409C-BE32-E72D297353CC}">
              <c16:uniqueId val="{00000000-752C-49FD-A102-7B5CF344D28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c:ext xmlns:c16="http://schemas.microsoft.com/office/drawing/2014/chart" uri="{C3380CC4-5D6E-409C-BE32-E72D297353CC}">
              <c16:uniqueId val="{00000001-752C-49FD-A102-7B5CF344D28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85.82</c:v>
                </c:pt>
                <c:pt idx="1">
                  <c:v>115.92</c:v>
                </c:pt>
                <c:pt idx="2">
                  <c:v>100</c:v>
                </c:pt>
                <c:pt idx="3">
                  <c:v>100</c:v>
                </c:pt>
                <c:pt idx="4">
                  <c:v>100</c:v>
                </c:pt>
              </c:numCache>
            </c:numRef>
          </c:val>
          <c:extLst>
            <c:ext xmlns:c16="http://schemas.microsoft.com/office/drawing/2014/chart" uri="{C3380CC4-5D6E-409C-BE32-E72D297353CC}">
              <c16:uniqueId val="{00000000-9E2B-47DC-A030-E1F2927DBE5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c:ext xmlns:c16="http://schemas.microsoft.com/office/drawing/2014/chart" uri="{C3380CC4-5D6E-409C-BE32-E72D297353CC}">
              <c16:uniqueId val="{00000001-9E2B-47DC-A030-E1F2927DBE5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188.48</c:v>
                </c:pt>
                <c:pt idx="1">
                  <c:v>139.66</c:v>
                </c:pt>
                <c:pt idx="2">
                  <c:v>162.47999999999999</c:v>
                </c:pt>
                <c:pt idx="3">
                  <c:v>160.51</c:v>
                </c:pt>
                <c:pt idx="4">
                  <c:v>162.33000000000001</c:v>
                </c:pt>
              </c:numCache>
            </c:numRef>
          </c:val>
          <c:extLst>
            <c:ext xmlns:c16="http://schemas.microsoft.com/office/drawing/2014/chart" uri="{C3380CC4-5D6E-409C-BE32-E72D297353CC}">
              <c16:uniqueId val="{00000000-8E1F-44AE-BF76-40A558035F1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c:ext xmlns:c16="http://schemas.microsoft.com/office/drawing/2014/chart" uri="{C3380CC4-5D6E-409C-BE32-E72D297353CC}">
              <c16:uniqueId val="{00000001-8E1F-44AE-BF76-40A558035F1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33" zoomScale="85" zoomScaleNormal="85" workbookViewId="0">
      <selection activeCell="BE59" sqref="BE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岩手県　盛岡市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tr">
        <f>データ!$M$6</f>
        <v>非設置</v>
      </c>
      <c r="AE8" s="50"/>
      <c r="AF8" s="50"/>
      <c r="AG8" s="50"/>
      <c r="AH8" s="50"/>
      <c r="AI8" s="50"/>
      <c r="AJ8" s="50"/>
      <c r="AK8" s="3"/>
      <c r="AL8" s="51">
        <f>データ!S6</f>
        <v>288470</v>
      </c>
      <c r="AM8" s="51"/>
      <c r="AN8" s="51"/>
      <c r="AO8" s="51"/>
      <c r="AP8" s="51"/>
      <c r="AQ8" s="51"/>
      <c r="AR8" s="51"/>
      <c r="AS8" s="51"/>
      <c r="AT8" s="46">
        <f>データ!T6</f>
        <v>886.47</v>
      </c>
      <c r="AU8" s="46"/>
      <c r="AV8" s="46"/>
      <c r="AW8" s="46"/>
      <c r="AX8" s="46"/>
      <c r="AY8" s="46"/>
      <c r="AZ8" s="46"/>
      <c r="BA8" s="46"/>
      <c r="BB8" s="46">
        <f>データ!U6</f>
        <v>325.41000000000003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0.2</v>
      </c>
      <c r="Q10" s="46"/>
      <c r="R10" s="46"/>
      <c r="S10" s="46"/>
      <c r="T10" s="46"/>
      <c r="U10" s="46"/>
      <c r="V10" s="46"/>
      <c r="W10" s="46">
        <f>データ!Q6</f>
        <v>100</v>
      </c>
      <c r="X10" s="46"/>
      <c r="Y10" s="46"/>
      <c r="Z10" s="46"/>
      <c r="AA10" s="46"/>
      <c r="AB10" s="46"/>
      <c r="AC10" s="46"/>
      <c r="AD10" s="51">
        <f>データ!R6</f>
        <v>3982</v>
      </c>
      <c r="AE10" s="51"/>
      <c r="AF10" s="51"/>
      <c r="AG10" s="51"/>
      <c r="AH10" s="51"/>
      <c r="AI10" s="51"/>
      <c r="AJ10" s="51"/>
      <c r="AK10" s="2"/>
      <c r="AL10" s="51">
        <f>データ!V6</f>
        <v>580</v>
      </c>
      <c r="AM10" s="51"/>
      <c r="AN10" s="51"/>
      <c r="AO10" s="51"/>
      <c r="AP10" s="51"/>
      <c r="AQ10" s="51"/>
      <c r="AR10" s="51"/>
      <c r="AS10" s="51"/>
      <c r="AT10" s="46">
        <f>データ!W6</f>
        <v>0.28000000000000003</v>
      </c>
      <c r="AU10" s="46"/>
      <c r="AV10" s="46"/>
      <c r="AW10" s="46"/>
      <c r="AX10" s="46"/>
      <c r="AY10" s="46"/>
      <c r="AZ10" s="46"/>
      <c r="BA10" s="46"/>
      <c r="BB10" s="46">
        <f>データ!X6</f>
        <v>2071.4299999999998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【307.23】</v>
      </c>
      <c r="I86" s="26" t="str">
        <f>データ!CA6</f>
        <v>【59.98】</v>
      </c>
      <c r="J86" s="26" t="str">
        <f>データ!CL6</f>
        <v>【272.98】</v>
      </c>
      <c r="K86" s="26" t="str">
        <f>データ!CW6</f>
        <v>【58.71】</v>
      </c>
      <c r="L86" s="26" t="str">
        <f>データ!DH6</f>
        <v>【79.51】</v>
      </c>
      <c r="M86" s="26" t="s">
        <v>45</v>
      </c>
      <c r="N86" s="26" t="s">
        <v>45</v>
      </c>
      <c r="O86" s="26" t="str">
        <f>データ!EO6</f>
        <v>【-】</v>
      </c>
    </row>
  </sheetData>
  <sheetProtection algorithmName="SHA-512" hashValue="i+1U60vPGEHp3BHFS416a6ta5o/cXIUdvXcjPSeTvVQ/h3j+Egzb8A7dyQ8H1WqOBc7tWa8VvvqG70dOL/wXew==" saltValue="Ea9jUdVniKFnnk+32MH3D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32018</v>
      </c>
      <c r="D6" s="33">
        <f t="shared" si="3"/>
        <v>47</v>
      </c>
      <c r="E6" s="33">
        <f t="shared" si="3"/>
        <v>18</v>
      </c>
      <c r="F6" s="33">
        <f t="shared" si="3"/>
        <v>0</v>
      </c>
      <c r="G6" s="33">
        <f t="shared" si="3"/>
        <v>0</v>
      </c>
      <c r="H6" s="33" t="str">
        <f t="shared" si="3"/>
        <v>岩手県　盛岡市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0.2</v>
      </c>
      <c r="Q6" s="34">
        <f t="shared" si="3"/>
        <v>100</v>
      </c>
      <c r="R6" s="34">
        <f t="shared" si="3"/>
        <v>3982</v>
      </c>
      <c r="S6" s="34">
        <f t="shared" si="3"/>
        <v>288470</v>
      </c>
      <c r="T6" s="34">
        <f t="shared" si="3"/>
        <v>886.47</v>
      </c>
      <c r="U6" s="34">
        <f t="shared" si="3"/>
        <v>325.41000000000003</v>
      </c>
      <c r="V6" s="34">
        <f t="shared" si="3"/>
        <v>580</v>
      </c>
      <c r="W6" s="34">
        <f t="shared" si="3"/>
        <v>0.28000000000000003</v>
      </c>
      <c r="X6" s="34">
        <f t="shared" si="3"/>
        <v>2071.4299999999998</v>
      </c>
      <c r="Y6" s="35">
        <f>IF(Y7="",NA(),Y7)</f>
        <v>95.26</v>
      </c>
      <c r="Z6" s="35">
        <f t="shared" ref="Z6:AH6" si="4">IF(Z7="",NA(),Z7)</f>
        <v>107.73</v>
      </c>
      <c r="AA6" s="35">
        <f t="shared" si="4"/>
        <v>110.02</v>
      </c>
      <c r="AB6" s="35">
        <f t="shared" si="4"/>
        <v>106.73</v>
      </c>
      <c r="AC6" s="35">
        <f t="shared" si="4"/>
        <v>100.57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1222.44</v>
      </c>
      <c r="BG6" s="34">
        <f t="shared" ref="BG6:BO6" si="7">IF(BG7="",NA(),BG7)</f>
        <v>0</v>
      </c>
      <c r="BH6" s="34">
        <f t="shared" si="7"/>
        <v>0</v>
      </c>
      <c r="BI6" s="34">
        <f t="shared" si="7"/>
        <v>0</v>
      </c>
      <c r="BJ6" s="34">
        <f t="shared" si="7"/>
        <v>0</v>
      </c>
      <c r="BK6" s="35">
        <f t="shared" si="7"/>
        <v>392.19</v>
      </c>
      <c r="BL6" s="35">
        <f t="shared" si="7"/>
        <v>413.5</v>
      </c>
      <c r="BM6" s="35">
        <f t="shared" si="7"/>
        <v>407.42</v>
      </c>
      <c r="BN6" s="35">
        <f t="shared" si="7"/>
        <v>386.46</v>
      </c>
      <c r="BO6" s="35">
        <f t="shared" si="7"/>
        <v>421.25</v>
      </c>
      <c r="BP6" s="34" t="str">
        <f>IF(BP7="","",IF(BP7="-","【-】","【"&amp;SUBSTITUTE(TEXT(BP7,"#,##0.00"),"-","△")&amp;"】"))</f>
        <v>【307.23】</v>
      </c>
      <c r="BQ6" s="35">
        <f>IF(BQ7="",NA(),BQ7)</f>
        <v>85.82</v>
      </c>
      <c r="BR6" s="35">
        <f t="shared" ref="BR6:BZ6" si="8">IF(BR7="",NA(),BR7)</f>
        <v>115.92</v>
      </c>
      <c r="BS6" s="35">
        <f t="shared" si="8"/>
        <v>100</v>
      </c>
      <c r="BT6" s="35">
        <f t="shared" si="8"/>
        <v>100</v>
      </c>
      <c r="BU6" s="35">
        <f t="shared" si="8"/>
        <v>100</v>
      </c>
      <c r="BV6" s="35">
        <f t="shared" si="8"/>
        <v>57.03</v>
      </c>
      <c r="BW6" s="35">
        <f t="shared" si="8"/>
        <v>55.84</v>
      </c>
      <c r="BX6" s="35">
        <f t="shared" si="8"/>
        <v>57.08</v>
      </c>
      <c r="BY6" s="35">
        <f t="shared" si="8"/>
        <v>55.85</v>
      </c>
      <c r="BZ6" s="35">
        <f t="shared" si="8"/>
        <v>53.23</v>
      </c>
      <c r="CA6" s="34" t="str">
        <f>IF(CA7="","",IF(CA7="-","【-】","【"&amp;SUBSTITUTE(TEXT(CA7,"#,##0.00"),"-","△")&amp;"】"))</f>
        <v>【59.98】</v>
      </c>
      <c r="CB6" s="35">
        <f>IF(CB7="",NA(),CB7)</f>
        <v>188.48</v>
      </c>
      <c r="CC6" s="35">
        <f t="shared" ref="CC6:CK6" si="9">IF(CC7="",NA(),CC7)</f>
        <v>139.66</v>
      </c>
      <c r="CD6" s="35">
        <f t="shared" si="9"/>
        <v>162.47999999999999</v>
      </c>
      <c r="CE6" s="35">
        <f t="shared" si="9"/>
        <v>160.51</v>
      </c>
      <c r="CF6" s="35">
        <f t="shared" si="9"/>
        <v>162.33000000000001</v>
      </c>
      <c r="CG6" s="35">
        <f t="shared" si="9"/>
        <v>283.73</v>
      </c>
      <c r="CH6" s="35">
        <f t="shared" si="9"/>
        <v>287.57</v>
      </c>
      <c r="CI6" s="35">
        <f t="shared" si="9"/>
        <v>286.86</v>
      </c>
      <c r="CJ6" s="35">
        <f t="shared" si="9"/>
        <v>287.91000000000003</v>
      </c>
      <c r="CK6" s="35">
        <f t="shared" si="9"/>
        <v>283.3</v>
      </c>
      <c r="CL6" s="34" t="str">
        <f>IF(CL7="","",IF(CL7="-","【-】","【"&amp;SUBSTITUTE(TEXT(CL7,"#,##0.00"),"-","△")&amp;"】"))</f>
        <v>【272.98】</v>
      </c>
      <c r="CM6" s="35">
        <f>IF(CM7="",NA(),CM7)</f>
        <v>66.290000000000006</v>
      </c>
      <c r="CN6" s="35">
        <f t="shared" ref="CN6:CV6" si="10">IF(CN7="",NA(),CN7)</f>
        <v>66.290000000000006</v>
      </c>
      <c r="CO6" s="35">
        <f t="shared" si="10"/>
        <v>66.290000000000006</v>
      </c>
      <c r="CP6" s="35">
        <f t="shared" si="10"/>
        <v>66.290000000000006</v>
      </c>
      <c r="CQ6" s="35">
        <f t="shared" si="10"/>
        <v>66.290000000000006</v>
      </c>
      <c r="CR6" s="35">
        <f t="shared" si="10"/>
        <v>58.25</v>
      </c>
      <c r="CS6" s="35">
        <f t="shared" si="10"/>
        <v>61.55</v>
      </c>
      <c r="CT6" s="35">
        <f t="shared" si="10"/>
        <v>57.22</v>
      </c>
      <c r="CU6" s="35">
        <f t="shared" si="10"/>
        <v>54.93</v>
      </c>
      <c r="CV6" s="35">
        <f t="shared" si="10"/>
        <v>55.96</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32018</v>
      </c>
      <c r="D7" s="37">
        <v>47</v>
      </c>
      <c r="E7" s="37">
        <v>18</v>
      </c>
      <c r="F7" s="37">
        <v>0</v>
      </c>
      <c r="G7" s="37">
        <v>0</v>
      </c>
      <c r="H7" s="37" t="s">
        <v>99</v>
      </c>
      <c r="I7" s="37" t="s">
        <v>100</v>
      </c>
      <c r="J7" s="37" t="s">
        <v>101</v>
      </c>
      <c r="K7" s="37" t="s">
        <v>102</v>
      </c>
      <c r="L7" s="37" t="s">
        <v>103</v>
      </c>
      <c r="M7" s="37" t="s">
        <v>104</v>
      </c>
      <c r="N7" s="38" t="s">
        <v>105</v>
      </c>
      <c r="O7" s="38" t="s">
        <v>106</v>
      </c>
      <c r="P7" s="38">
        <v>0.2</v>
      </c>
      <c r="Q7" s="38">
        <v>100</v>
      </c>
      <c r="R7" s="38">
        <v>3982</v>
      </c>
      <c r="S7" s="38">
        <v>288470</v>
      </c>
      <c r="T7" s="38">
        <v>886.47</v>
      </c>
      <c r="U7" s="38">
        <v>325.41000000000003</v>
      </c>
      <c r="V7" s="38">
        <v>580</v>
      </c>
      <c r="W7" s="38">
        <v>0.28000000000000003</v>
      </c>
      <c r="X7" s="38">
        <v>2071.4299999999998</v>
      </c>
      <c r="Y7" s="38">
        <v>95.26</v>
      </c>
      <c r="Z7" s="38">
        <v>107.73</v>
      </c>
      <c r="AA7" s="38">
        <v>110.02</v>
      </c>
      <c r="AB7" s="38">
        <v>106.73</v>
      </c>
      <c r="AC7" s="38">
        <v>100.57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1222.44</v>
      </c>
      <c r="BG7" s="38">
        <v>0</v>
      </c>
      <c r="BH7" s="38">
        <v>0</v>
      </c>
      <c r="BI7" s="38">
        <v>0</v>
      </c>
      <c r="BJ7" s="38">
        <v>0</v>
      </c>
      <c r="BK7" s="38">
        <v>392.19</v>
      </c>
      <c r="BL7" s="38">
        <v>413.5</v>
      </c>
      <c r="BM7" s="38">
        <v>407.42</v>
      </c>
      <c r="BN7" s="38">
        <v>386.46</v>
      </c>
      <c r="BO7" s="38">
        <v>421.25</v>
      </c>
      <c r="BP7" s="38">
        <v>307.23</v>
      </c>
      <c r="BQ7" s="38">
        <v>85.82</v>
      </c>
      <c r="BR7" s="38">
        <v>115.92</v>
      </c>
      <c r="BS7" s="38">
        <v>100</v>
      </c>
      <c r="BT7" s="38">
        <v>100</v>
      </c>
      <c r="BU7" s="38">
        <v>100</v>
      </c>
      <c r="BV7" s="38">
        <v>57.03</v>
      </c>
      <c r="BW7" s="38">
        <v>55.84</v>
      </c>
      <c r="BX7" s="38">
        <v>57.08</v>
      </c>
      <c r="BY7" s="38">
        <v>55.85</v>
      </c>
      <c r="BZ7" s="38">
        <v>53.23</v>
      </c>
      <c r="CA7" s="38">
        <v>59.98</v>
      </c>
      <c r="CB7" s="38">
        <v>188.48</v>
      </c>
      <c r="CC7" s="38">
        <v>139.66</v>
      </c>
      <c r="CD7" s="38">
        <v>162.47999999999999</v>
      </c>
      <c r="CE7" s="38">
        <v>160.51</v>
      </c>
      <c r="CF7" s="38">
        <v>162.33000000000001</v>
      </c>
      <c r="CG7" s="38">
        <v>283.73</v>
      </c>
      <c r="CH7" s="38">
        <v>287.57</v>
      </c>
      <c r="CI7" s="38">
        <v>286.86</v>
      </c>
      <c r="CJ7" s="38">
        <v>287.91000000000003</v>
      </c>
      <c r="CK7" s="38">
        <v>283.3</v>
      </c>
      <c r="CL7" s="38">
        <v>272.98</v>
      </c>
      <c r="CM7" s="38">
        <v>66.290000000000006</v>
      </c>
      <c r="CN7" s="38">
        <v>66.290000000000006</v>
      </c>
      <c r="CO7" s="38">
        <v>66.290000000000006</v>
      </c>
      <c r="CP7" s="38">
        <v>66.290000000000006</v>
      </c>
      <c r="CQ7" s="38">
        <v>66.290000000000006</v>
      </c>
      <c r="CR7" s="38">
        <v>58.25</v>
      </c>
      <c r="CS7" s="38">
        <v>61.55</v>
      </c>
      <c r="CT7" s="38">
        <v>57.22</v>
      </c>
      <c r="CU7" s="38">
        <v>54.93</v>
      </c>
      <c r="CV7" s="38">
        <v>55.96</v>
      </c>
      <c r="CW7" s="38">
        <v>58.71</v>
      </c>
      <c r="CX7" s="38">
        <v>100</v>
      </c>
      <c r="CY7" s="38">
        <v>100</v>
      </c>
      <c r="CZ7" s="38">
        <v>100</v>
      </c>
      <c r="DA7" s="38">
        <v>100</v>
      </c>
      <c r="DB7" s="38">
        <v>100</v>
      </c>
      <c r="DC7" s="38">
        <v>68.150000000000006</v>
      </c>
      <c r="DD7" s="38">
        <v>67.489999999999995</v>
      </c>
      <c r="DE7" s="38">
        <v>67.290000000000006</v>
      </c>
      <c r="DF7" s="38">
        <v>65.569999999999993</v>
      </c>
      <c r="DG7" s="38">
        <v>60.12</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愛美</cp:lastModifiedBy>
  <cp:lastPrinted>2021-02-01T04:39:55Z</cp:lastPrinted>
  <dcterms:created xsi:type="dcterms:W3CDTF">2020-12-04T03:15:07Z</dcterms:created>
  <dcterms:modified xsi:type="dcterms:W3CDTF">2021-02-01T04:39:57Z</dcterms:modified>
  <cp:category/>
</cp:coreProperties>
</file>